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6600" yWindow="4800" windowWidth="22900" windowHeight="20600"/>
  </bookViews>
  <sheets>
    <sheet name="Ethanol MTBE Oxygenates" sheetId="4" r:id="rId1"/>
    <sheet name="Condensed" sheetId="2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4" l="1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18" i="4"/>
  <c r="E36" i="4"/>
  <c r="E32" i="4"/>
  <c r="E33" i="4"/>
  <c r="E34" i="4"/>
  <c r="E35" i="4"/>
</calcChain>
</file>

<file path=xl/sharedStrings.xml><?xml version="1.0" encoding="utf-8"?>
<sst xmlns="http://schemas.openxmlformats.org/spreadsheetml/2006/main" count="37" uniqueCount="19">
  <si>
    <t>Year</t>
  </si>
  <si>
    <t>Total</t>
  </si>
  <si>
    <t>Ethanol [2]</t>
  </si>
  <si>
    <t>Notes:</t>
  </si>
  <si>
    <t>Acronyms:</t>
  </si>
  <si>
    <t>MTBE</t>
  </si>
  <si>
    <t>U.S. Consumption of Ethanol and MTBE Oxygenates (Thousand GGEs) [1]</t>
  </si>
  <si>
    <t>MTBE: Methyl tert-butyl ether</t>
  </si>
  <si>
    <t>Worksheet available at www.afdc.energy.gov/afdc/data/</t>
  </si>
  <si>
    <t xml:space="preserve">Ethanol </t>
  </si>
  <si>
    <t xml:space="preserve">U.S. Consumption of Ethanol and MTBE Oxygenates (Billion GGEs) </t>
  </si>
  <si>
    <t>gallons</t>
  </si>
  <si>
    <t>U.S. Consumption of Ethanol and MTBE Oxygenates (Thousand gallons)</t>
  </si>
  <si>
    <t>Ethanol</t>
  </si>
  <si>
    <t>Last updated 04/07/2016</t>
  </si>
  <si>
    <t>GGE: Gallon of gasoline equivalent.</t>
  </si>
  <si>
    <r>
      <rPr>
        <b/>
        <sz val="10"/>
        <rFont val="Arial"/>
        <family val="2"/>
      </rPr>
      <t>Sources:</t>
    </r>
    <r>
      <rPr>
        <sz val="10"/>
        <rFont val="Arial"/>
      </rPr>
      <t xml:space="preserve"> Pre-1992: Morris, David J. 1992. Ethanol Policy and Development: 1978-1992. Minneapolis: Institute for
Local Self Reliance. Post-1991: EIA Annual Energy Reviews www.eia.gov/totalenergy/data/annual/
 </t>
    </r>
  </si>
  <si>
    <t>Values converted from GGEs to volumetric gallons using the following EIA energy densities: 84,738 BTUs per gallon ethanol, 93,500 BTUs/gal MTBE, 121,452 GGE/gal gasoline</t>
  </si>
  <si>
    <t>Volumes do not include the gasoline that the oxygenates were blended into.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</si>
</sst>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000"/>
    <numFmt numFmtId="165" formatCode="_(* #,##0_);_(* \(#,##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Border="1"/>
    <xf numFmtId="0" fontId="2" fillId="0" borderId="0" xfId="0" applyFont="1" applyBorder="1"/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/>
    <xf numFmtId="0" fontId="2" fillId="2" borderId="3" xfId="0" applyFont="1" applyFill="1" applyBorder="1" applyAlignment="1">
      <alignment horizontal="left" wrapText="1"/>
    </xf>
    <xf numFmtId="3" fontId="2" fillId="2" borderId="4" xfId="0" applyNumberFormat="1" applyFont="1" applyFill="1" applyBorder="1" applyAlignment="1">
      <alignment horizontal="right" wrapText="1"/>
    </xf>
    <xf numFmtId="14" fontId="0" fillId="0" borderId="0" xfId="0" applyNumberFormat="1"/>
    <xf numFmtId="0" fontId="5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3" fontId="2" fillId="0" borderId="5" xfId="0" applyNumberFormat="1" applyFont="1" applyBorder="1"/>
    <xf numFmtId="3" fontId="2" fillId="0" borderId="4" xfId="0" applyNumberFormat="1" applyFont="1" applyBorder="1"/>
    <xf numFmtId="3" fontId="2" fillId="0" borderId="9" xfId="0" applyNumberFormat="1" applyFont="1" applyBorder="1"/>
    <xf numFmtId="164" fontId="2" fillId="0" borderId="5" xfId="0" applyNumberFormat="1" applyFont="1" applyBorder="1" applyAlignment="1">
      <alignment horizontal="right" wrapText="1"/>
    </xf>
    <xf numFmtId="164" fontId="2" fillId="2" borderId="5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/>
    <xf numFmtId="165" fontId="2" fillId="3" borderId="5" xfId="4" applyNumberFormat="1" applyFont="1" applyFill="1" applyBorder="1" applyAlignment="1">
      <alignment horizontal="right"/>
    </xf>
    <xf numFmtId="165" fontId="2" fillId="0" borderId="0" xfId="2" applyNumberFormat="1" applyFont="1" applyBorder="1"/>
    <xf numFmtId="165" fontId="0" fillId="0" borderId="0" xfId="2" applyNumberFormat="1" applyFont="1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2" applyNumberFormat="1" applyFont="1" applyBorder="1"/>
    <xf numFmtId="165" fontId="0" fillId="0" borderId="1" xfId="2" applyNumberFormat="1" applyFont="1" applyBorder="1"/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2" xfId="0" applyBorder="1" applyAlignment="1">
      <alignment horizontal="left" wrapText="1"/>
    </xf>
    <xf numFmtId="164" fontId="0" fillId="2" borderId="1" xfId="0" applyNumberFormat="1" applyFont="1" applyFill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2" fillId="2" borderId="19" xfId="0" applyFont="1" applyFill="1" applyBorder="1" applyAlignment="1">
      <alignment horizontal="left" wrapText="1"/>
    </xf>
    <xf numFmtId="164" fontId="2" fillId="2" borderId="2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22">
    <cellStyle name="Comma" xfId="2" builtinId="3"/>
    <cellStyle name="Comma 2" xfId="3"/>
    <cellStyle name="Comma 3" xf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1"/>
    <cellStyle name="Normal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U.S. Oxygenate Consumption by Year</a:t>
            </a:r>
          </a:p>
        </c:rich>
      </c:tx>
      <c:layout>
        <c:manualLayout>
          <c:xMode val="edge"/>
          <c:yMode val="edge"/>
          <c:x val="0.100857306451732"/>
          <c:y val="0.0616883116883117"/>
        </c:manualLayout>
      </c:layout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'Ethanol MTBE Oxygenates'!$J$3</c:f>
              <c:strCache>
                <c:ptCount val="1"/>
                <c:pt idx="0">
                  <c:v>MTBE</c:v>
                </c:pt>
              </c:strCache>
            </c:strRef>
          </c:tx>
          <c:marker>
            <c:symbol val="diamond"/>
            <c:size val="3"/>
          </c:marker>
          <c:xVal>
            <c:numRef>
              <c:f>'Ethanol MTBE Oxygenates'!$I$4:$I$40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xVal>
          <c:yVal>
            <c:numRef>
              <c:f>'Ethanol MTBE Oxygenates'!$J$4:$J$40</c:f>
              <c:numCache>
                <c:formatCode>0</c:formatCode>
                <c:ptCount val="3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 formatCode="_(* #,##0_);_(* \(#,##0\);_(* &quot;-&quot;??_);_(@_)">
                  <c:v>310000.0</c:v>
                </c:pt>
                <c:pt idx="7" formatCode="_(* #,##0_);_(* \(#,##0\);_(* &quot;-&quot;??_);_(@_)">
                  <c:v>410000.0</c:v>
                </c:pt>
                <c:pt idx="8" formatCode="_(* #,##0_);_(* \(#,##0\);_(* &quot;-&quot;??_);_(@_)">
                  <c:v>615000.0</c:v>
                </c:pt>
                <c:pt idx="9" formatCode="_(* #,##0_);_(* \(#,##0\);_(* &quot;-&quot;??_);_(@_)">
                  <c:v>810000.0</c:v>
                </c:pt>
                <c:pt idx="10" formatCode="_(* #,##0_);_(* \(#,##0\);_(* &quot;-&quot;??_);_(@_)">
                  <c:v>1.04E6</c:v>
                </c:pt>
                <c:pt idx="11" formatCode="_(* #,##0_);_(* \(#,##0\);_(* &quot;-&quot;??_);_(@_)">
                  <c:v>1.12E6</c:v>
                </c:pt>
                <c:pt idx="12" formatCode="_(* #,##0_);_(* \(#,##0\);_(* &quot;-&quot;??_);_(@_)">
                  <c:v>1.21E6</c:v>
                </c:pt>
                <c:pt idx="13" formatCode="_(* #,##0_);_(* \(#,##0\);_(* &quot;-&quot;??_);_(@_)">
                  <c:v>1.51E6</c:v>
                </c:pt>
                <c:pt idx="14" formatCode="_(* #,##0_);_(* \(#,##0\);_(* &quot;-&quot;??_);_(@_)">
                  <c:v>1.52752543009931E6</c:v>
                </c:pt>
                <c:pt idx="15" formatCode="_(* #,##0_);_(* \(#,##0\);_(* &quot;-&quot;??_);_(@_)">
                  <c:v>2.69000397173415E6</c:v>
                </c:pt>
                <c:pt idx="16" formatCode="_(* #,##0_);_(* \(#,##0\);_(* &quot;-&quot;??_);_(@_)">
                  <c:v>2.62448203590527E6</c:v>
                </c:pt>
                <c:pt idx="17" formatCode="_(* #,##0_);_(* \(#,##0\);_(* &quot;-&quot;??_);_(@_)">
                  <c:v>3.4986170376878E6</c:v>
                </c:pt>
                <c:pt idx="18" formatCode="_(* #,##0_);_(* \(#,##0\);_(* &quot;-&quot;??_);_(@_)">
                  <c:v>3.57466831041508E6</c:v>
                </c:pt>
                <c:pt idx="19" formatCode="_(* #,##0_);_(* \(#,##0\);_(* &quot;-&quot;??_);_(@_)">
                  <c:v>4.03552489050166E6</c:v>
                </c:pt>
                <c:pt idx="20" formatCode="_(* #,##0_);_(* \(#,##0\);_(* &quot;-&quot;??_);_(@_)">
                  <c:v>3.77448150776674E6</c:v>
                </c:pt>
                <c:pt idx="21" formatCode="_(* #,##0_);_(* \(#,##0\);_(* &quot;-&quot;??_);_(@_)">
                  <c:v>4.42345158899924E6</c:v>
                </c:pt>
                <c:pt idx="22" formatCode="_(* #,##0_);_(* \(#,##0\);_(* &quot;-&quot;??_);_(@_)">
                  <c:v>4.28499977158136E6</c:v>
                </c:pt>
                <c:pt idx="23" formatCode="_(* #,##0_);_(* \(#,##0\);_(* &quot;-&quot;??_);_(@_)">
                  <c:v>4.3579309521263E6</c:v>
                </c:pt>
                <c:pt idx="24" formatCode="_(* #,##0_);_(* \(#,##0\);_(* &quot;-&quot;??_);_(@_)">
                  <c:v>4.05645626661574E6</c:v>
                </c:pt>
                <c:pt idx="25" formatCode="_(* #,##0_);_(* \(#,##0\);_(* &quot;-&quot;??_);_(@_)">
                  <c:v>3.07644726254138E6</c:v>
                </c:pt>
                <c:pt idx="26" formatCode="_(* #,##0_);_(* \(#,##0\);_(* &quot;-&quot;??_);_(@_)">
                  <c:v>2.43852999745353E6</c:v>
                </c:pt>
                <c:pt idx="27" formatCode="_(* #,##0_);_(* \(#,##0\);_(* &quot;-&quot;??_);_(@_)">
                  <c:v>2.14912261268144E6</c:v>
                </c:pt>
                <c:pt idx="28" formatCode="_(* #,##0_);_(* \(#,##0\);_(* &quot;-&quot;??_);_(@_)">
                  <c:v>565045.8365164247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'Ethanol MTBE Oxygenates'!$K$3</c:f>
              <c:strCache>
                <c:ptCount val="1"/>
                <c:pt idx="0">
                  <c:v>Ethanol</c:v>
                </c:pt>
              </c:strCache>
            </c:strRef>
          </c:tx>
          <c:marker>
            <c:symbol val="square"/>
            <c:size val="3"/>
          </c:marker>
          <c:xVal>
            <c:numRef>
              <c:f>'Ethanol MTBE Oxygenates'!$I$4:$I$40</c:f>
              <c:numCache>
                <c:formatCode>General</c:formatCode>
                <c:ptCount val="37"/>
                <c:pt idx="0">
                  <c:v>1978.0</c:v>
                </c:pt>
                <c:pt idx="1">
                  <c:v>1979.0</c:v>
                </c:pt>
                <c:pt idx="2">
                  <c:v>1980.0</c:v>
                </c:pt>
                <c:pt idx="3">
                  <c:v>1981.0</c:v>
                </c:pt>
                <c:pt idx="4">
                  <c:v>1982.0</c:v>
                </c:pt>
                <c:pt idx="5">
                  <c:v>1983.0</c:v>
                </c:pt>
                <c:pt idx="6">
                  <c:v>1984.0</c:v>
                </c:pt>
                <c:pt idx="7">
                  <c:v>1985.0</c:v>
                </c:pt>
                <c:pt idx="8">
                  <c:v>1986.0</c:v>
                </c:pt>
                <c:pt idx="9">
                  <c:v>1987.0</c:v>
                </c:pt>
                <c:pt idx="10">
                  <c:v>1988.0</c:v>
                </c:pt>
                <c:pt idx="11">
                  <c:v>1989.0</c:v>
                </c:pt>
                <c:pt idx="12">
                  <c:v>1990.0</c:v>
                </c:pt>
                <c:pt idx="13">
                  <c:v>1991.0</c:v>
                </c:pt>
                <c:pt idx="14">
                  <c:v>1992.0</c:v>
                </c:pt>
                <c:pt idx="15">
                  <c:v>1993.0</c:v>
                </c:pt>
                <c:pt idx="16">
                  <c:v>1994.0</c:v>
                </c:pt>
                <c:pt idx="17">
                  <c:v>1995.0</c:v>
                </c:pt>
                <c:pt idx="18">
                  <c:v>1996.0</c:v>
                </c:pt>
                <c:pt idx="19">
                  <c:v>1997.0</c:v>
                </c:pt>
                <c:pt idx="20">
                  <c:v>1998.0</c:v>
                </c:pt>
                <c:pt idx="21">
                  <c:v>1999.0</c:v>
                </c:pt>
                <c:pt idx="22">
                  <c:v>2000.0</c:v>
                </c:pt>
                <c:pt idx="23">
                  <c:v>2001.0</c:v>
                </c:pt>
                <c:pt idx="24">
                  <c:v>2002.0</c:v>
                </c:pt>
                <c:pt idx="25">
                  <c:v>2003.0</c:v>
                </c:pt>
                <c:pt idx="26">
                  <c:v>2004.0</c:v>
                </c:pt>
                <c:pt idx="27">
                  <c:v>2005.0</c:v>
                </c:pt>
                <c:pt idx="28">
                  <c:v>2006.0</c:v>
                </c:pt>
                <c:pt idx="29">
                  <c:v>2007.0</c:v>
                </c:pt>
                <c:pt idx="30">
                  <c:v>2008.0</c:v>
                </c:pt>
                <c:pt idx="31">
                  <c:v>2009.0</c:v>
                </c:pt>
                <c:pt idx="32">
                  <c:v>2010.0</c:v>
                </c:pt>
                <c:pt idx="33">
                  <c:v>2011.0</c:v>
                </c:pt>
                <c:pt idx="34">
                  <c:v>2012.0</c:v>
                </c:pt>
                <c:pt idx="35">
                  <c:v>2013.0</c:v>
                </c:pt>
                <c:pt idx="36">
                  <c:v>2014.0</c:v>
                </c:pt>
              </c:numCache>
            </c:numRef>
          </c:xVal>
          <c:yVal>
            <c:numRef>
              <c:f>'Ethanol MTBE Oxygenates'!$K$4:$K$40</c:f>
              <c:numCache>
                <c:formatCode>_(* #,##0_);_(* \(#,##0\);_(* "-"??_);_(@_)</c:formatCode>
                <c:ptCount val="37"/>
                <c:pt idx="0">
                  <c:v>15000.0</c:v>
                </c:pt>
                <c:pt idx="1">
                  <c:v>40000.0</c:v>
                </c:pt>
                <c:pt idx="2">
                  <c:v>95000.0</c:v>
                </c:pt>
                <c:pt idx="3">
                  <c:v>100000.0</c:v>
                </c:pt>
                <c:pt idx="4">
                  <c:v>250000.0</c:v>
                </c:pt>
                <c:pt idx="5">
                  <c:v>450000.0</c:v>
                </c:pt>
                <c:pt idx="6">
                  <c:v>590000.0</c:v>
                </c:pt>
                <c:pt idx="7">
                  <c:v>800000.0</c:v>
                </c:pt>
                <c:pt idx="8">
                  <c:v>810000.0</c:v>
                </c:pt>
                <c:pt idx="9">
                  <c:v>840000.0</c:v>
                </c:pt>
                <c:pt idx="10">
                  <c:v>810000.0</c:v>
                </c:pt>
                <c:pt idx="11">
                  <c:v>780000.0</c:v>
                </c:pt>
                <c:pt idx="12">
                  <c:v>780000.0</c:v>
                </c:pt>
                <c:pt idx="13">
                  <c:v>900000.0</c:v>
                </c:pt>
                <c:pt idx="14">
                  <c:v>1.0311043012082E6</c:v>
                </c:pt>
                <c:pt idx="15">
                  <c:v>1.11788866479348E6</c:v>
                </c:pt>
                <c:pt idx="16">
                  <c:v>1.24423838522057E6</c:v>
                </c:pt>
                <c:pt idx="17">
                  <c:v>1.33955355858387E6</c:v>
                </c:pt>
                <c:pt idx="18">
                  <c:v>971091.9463332395</c:v>
                </c:pt>
                <c:pt idx="19">
                  <c:v>1.22188084124754E6</c:v>
                </c:pt>
                <c:pt idx="20">
                  <c:v>1.30836995167182E6</c:v>
                </c:pt>
                <c:pt idx="21">
                  <c:v>1.39780156083169E6</c:v>
                </c:pt>
                <c:pt idx="22">
                  <c:v>1.59710891064906E6</c:v>
                </c:pt>
                <c:pt idx="23">
                  <c:v>1.68168604186569E6</c:v>
                </c:pt>
                <c:pt idx="24">
                  <c:v>2.07927165524024E6</c:v>
                </c:pt>
                <c:pt idx="25">
                  <c:v>2.75126068333802E6</c:v>
                </c:pt>
                <c:pt idx="26">
                  <c:v>3.4601477569542E6</c:v>
                </c:pt>
                <c:pt idx="27">
                  <c:v>3.95103623574038E6</c:v>
                </c:pt>
                <c:pt idx="28">
                  <c:v>5.34489631019949E6</c:v>
                </c:pt>
                <c:pt idx="29">
                  <c:v>6.72819463444788E6</c:v>
                </c:pt>
                <c:pt idx="30">
                  <c:v>9.2342303683619E6</c:v>
                </c:pt>
                <c:pt idx="31">
                  <c:v>1.0524675873279E7</c:v>
                </c:pt>
                <c:pt idx="32">
                  <c:v>1.22220920289407E7</c:v>
                </c:pt>
                <c:pt idx="33">
                  <c:v>1.21504485979447E7</c:v>
                </c:pt>
                <c:pt idx="34">
                  <c:v>1.21396733821977E7</c:v>
                </c:pt>
                <c:pt idx="35">
                  <c:v>1.24541845334493E7</c:v>
                </c:pt>
                <c:pt idx="36">
                  <c:v>1.26911478686605E7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6487112"/>
        <c:axId val="-2086484376"/>
      </c:scatterChart>
      <c:valAx>
        <c:axId val="-2086487112"/>
        <c:scaling>
          <c:orientation val="minMax"/>
          <c:max val="2014.0"/>
          <c:min val="1978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-2086484376"/>
        <c:crosses val="autoZero"/>
        <c:crossBetween val="midCat"/>
        <c:majorUnit val="2.0"/>
      </c:valAx>
      <c:valAx>
        <c:axId val="-2086484376"/>
        <c:scaling>
          <c:orientation val="minMax"/>
          <c:min val="0.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2086487112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0.0202453997509975"/>
                <c:y val="0.360722466509868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Billion Gallons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876493496763127"/>
          <c:y val="0.454276255240822"/>
          <c:w val="0.112463557918147"/>
          <c:h val="0.1174215154923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fdc.energy.gov/afdc/data/index.html%23www.afdc.energy.go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16934</xdr:colOff>
      <xdr:row>2</xdr:row>
      <xdr:rowOff>8467</xdr:rowOff>
    </xdr:from>
    <xdr:to>
      <xdr:col>24</xdr:col>
      <xdr:colOff>25401</xdr:colOff>
      <xdr:row>25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0.84461</cdr:x>
      <cdr:y>0.93594</cdr:y>
    </cdr:from>
    <cdr:to>
      <cdr:x>0.99889</cdr:x>
      <cdr:y>0.99456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12367" y="3624580"/>
          <a:ext cx="1061720" cy="2270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www.afdc.energy.gov/afdc/data/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topLeftCell="H1" workbookViewId="0">
      <selection activeCell="I3" sqref="I3"/>
    </sheetView>
  </sheetViews>
  <sheetFormatPr baseColWidth="10" defaultColWidth="9.1640625" defaultRowHeight="12" x14ac:dyDescent="0"/>
  <cols>
    <col min="1" max="1" width="5.1640625" style="1" hidden="1" customWidth="1"/>
    <col min="2" max="2" width="7.83203125" style="1" hidden="1" customWidth="1"/>
    <col min="3" max="3" width="10.5" style="1" hidden="1" customWidth="1"/>
    <col min="4" max="4" width="10.33203125" style="1" hidden="1" customWidth="1"/>
    <col min="5" max="5" width="15" style="1" hidden="1" customWidth="1"/>
    <col min="6" max="6" width="0" style="1" hidden="1" customWidth="1"/>
    <col min="7" max="7" width="11.5" style="1" hidden="1" customWidth="1"/>
    <col min="8" max="8" width="9.1640625" style="1"/>
    <col min="9" max="9" width="10.83203125" style="1" customWidth="1"/>
    <col min="10" max="10" width="11.6640625" style="1" customWidth="1"/>
    <col min="11" max="11" width="11.33203125" style="1" customWidth="1"/>
    <col min="12" max="12" width="12.1640625" style="1" customWidth="1"/>
    <col min="13" max="16384" width="9.1640625" style="1"/>
  </cols>
  <sheetData>
    <row r="1" spans="2:12" ht="13" thickBot="1"/>
    <row r="2" spans="2:12" ht="36" customHeight="1">
      <c r="B2" s="51" t="s">
        <v>6</v>
      </c>
      <c r="C2" s="52"/>
      <c r="D2" s="52"/>
      <c r="E2" s="53"/>
      <c r="I2" s="50" t="s">
        <v>12</v>
      </c>
      <c r="J2" s="50"/>
      <c r="K2" s="50"/>
      <c r="L2" s="50"/>
    </row>
    <row r="3" spans="2:12">
      <c r="B3" s="9" t="s">
        <v>0</v>
      </c>
      <c r="C3" s="10" t="s">
        <v>5</v>
      </c>
      <c r="D3" s="10" t="s">
        <v>2</v>
      </c>
      <c r="E3" s="16" t="s">
        <v>1</v>
      </c>
      <c r="I3" s="10" t="s">
        <v>0</v>
      </c>
      <c r="J3" s="10" t="s">
        <v>5</v>
      </c>
      <c r="K3" s="10" t="s">
        <v>13</v>
      </c>
      <c r="L3" s="10" t="s">
        <v>1</v>
      </c>
    </row>
    <row r="4" spans="2:12" s="33" customFormat="1">
      <c r="B4" s="37">
        <v>1978</v>
      </c>
      <c r="G4" s="33" t="s">
        <v>11</v>
      </c>
      <c r="I4" s="38">
        <v>1978</v>
      </c>
      <c r="J4" s="39">
        <v>0</v>
      </c>
      <c r="K4" s="40">
        <v>15000</v>
      </c>
      <c r="L4" s="40">
        <f>J4+K4</f>
        <v>15000</v>
      </c>
    </row>
    <row r="5" spans="2:12" s="33" customFormat="1">
      <c r="B5" s="37">
        <v>1979</v>
      </c>
      <c r="G5" s="33" t="s">
        <v>11</v>
      </c>
      <c r="I5" s="38">
        <v>1979</v>
      </c>
      <c r="J5" s="39">
        <v>0</v>
      </c>
      <c r="K5" s="40">
        <v>40000</v>
      </c>
      <c r="L5" s="40">
        <f t="shared" ref="L5:L40" si="0">J5+K5</f>
        <v>40000</v>
      </c>
    </row>
    <row r="6" spans="2:12" s="33" customFormat="1">
      <c r="B6" s="37">
        <v>1980</v>
      </c>
      <c r="G6" s="33" t="s">
        <v>11</v>
      </c>
      <c r="I6" s="38">
        <v>1980</v>
      </c>
      <c r="J6" s="39">
        <v>0</v>
      </c>
      <c r="K6" s="40">
        <v>95000</v>
      </c>
      <c r="L6" s="40">
        <f t="shared" si="0"/>
        <v>95000</v>
      </c>
    </row>
    <row r="7" spans="2:12" s="33" customFormat="1">
      <c r="B7" s="37">
        <v>1981</v>
      </c>
      <c r="G7" s="33" t="s">
        <v>11</v>
      </c>
      <c r="I7" s="38">
        <v>1981</v>
      </c>
      <c r="J7" s="39">
        <v>0</v>
      </c>
      <c r="K7" s="40">
        <v>100000</v>
      </c>
      <c r="L7" s="40">
        <f t="shared" si="0"/>
        <v>100000</v>
      </c>
    </row>
    <row r="8" spans="2:12" s="33" customFormat="1">
      <c r="B8" s="37">
        <v>1982</v>
      </c>
      <c r="G8" s="33" t="s">
        <v>11</v>
      </c>
      <c r="I8" s="38">
        <v>1982</v>
      </c>
      <c r="J8" s="39">
        <v>0</v>
      </c>
      <c r="K8" s="40">
        <v>250000</v>
      </c>
      <c r="L8" s="40">
        <f t="shared" si="0"/>
        <v>250000</v>
      </c>
    </row>
    <row r="9" spans="2:12" s="33" customFormat="1">
      <c r="B9" s="37">
        <v>1983</v>
      </c>
      <c r="G9" s="33" t="s">
        <v>11</v>
      </c>
      <c r="I9" s="38">
        <v>1983</v>
      </c>
      <c r="J9" s="39">
        <v>0</v>
      </c>
      <c r="K9" s="40">
        <v>450000</v>
      </c>
      <c r="L9" s="40">
        <f t="shared" si="0"/>
        <v>450000</v>
      </c>
    </row>
    <row r="10" spans="2:12" s="33" customFormat="1">
      <c r="B10" s="37">
        <v>1984</v>
      </c>
      <c r="G10" s="33" t="s">
        <v>11</v>
      </c>
      <c r="I10" s="38">
        <v>1984</v>
      </c>
      <c r="J10" s="40">
        <v>310000</v>
      </c>
      <c r="K10" s="40">
        <v>590000</v>
      </c>
      <c r="L10" s="40">
        <f t="shared" si="0"/>
        <v>900000</v>
      </c>
    </row>
    <row r="11" spans="2:12" s="33" customFormat="1">
      <c r="B11" s="37">
        <v>1985</v>
      </c>
      <c r="G11" s="33" t="s">
        <v>11</v>
      </c>
      <c r="I11" s="38">
        <v>1985</v>
      </c>
      <c r="J11" s="40">
        <v>410000</v>
      </c>
      <c r="K11" s="40">
        <v>800000</v>
      </c>
      <c r="L11" s="40">
        <f t="shared" si="0"/>
        <v>1210000</v>
      </c>
    </row>
    <row r="12" spans="2:12" s="33" customFormat="1">
      <c r="B12" s="37">
        <v>1986</v>
      </c>
      <c r="G12" s="33" t="s">
        <v>11</v>
      </c>
      <c r="I12" s="38">
        <v>1986</v>
      </c>
      <c r="J12" s="40">
        <v>615000</v>
      </c>
      <c r="K12" s="40">
        <v>810000</v>
      </c>
      <c r="L12" s="40">
        <f t="shared" si="0"/>
        <v>1425000</v>
      </c>
    </row>
    <row r="13" spans="2:12" s="33" customFormat="1">
      <c r="B13" s="37">
        <v>1987</v>
      </c>
      <c r="G13" s="33" t="s">
        <v>11</v>
      </c>
      <c r="I13" s="38">
        <v>1987</v>
      </c>
      <c r="J13" s="40">
        <v>810000</v>
      </c>
      <c r="K13" s="40">
        <v>840000</v>
      </c>
      <c r="L13" s="40">
        <f t="shared" si="0"/>
        <v>1650000</v>
      </c>
    </row>
    <row r="14" spans="2:12" s="33" customFormat="1">
      <c r="B14" s="37">
        <v>1988</v>
      </c>
      <c r="G14" s="33" t="s">
        <v>11</v>
      </c>
      <c r="I14" s="38">
        <v>1988</v>
      </c>
      <c r="J14" s="40">
        <v>1040000</v>
      </c>
      <c r="K14" s="40">
        <v>810000</v>
      </c>
      <c r="L14" s="40">
        <f t="shared" si="0"/>
        <v>1850000</v>
      </c>
    </row>
    <row r="15" spans="2:12" s="33" customFormat="1">
      <c r="B15" s="37">
        <v>1989</v>
      </c>
      <c r="G15" s="33" t="s">
        <v>11</v>
      </c>
      <c r="I15" s="38">
        <v>1989</v>
      </c>
      <c r="J15" s="40">
        <v>1120000</v>
      </c>
      <c r="K15" s="40">
        <v>780000</v>
      </c>
      <c r="L15" s="40">
        <f t="shared" si="0"/>
        <v>1900000</v>
      </c>
    </row>
    <row r="16" spans="2:12" s="33" customFormat="1">
      <c r="B16" s="37">
        <v>1990</v>
      </c>
      <c r="G16" s="33" t="s">
        <v>11</v>
      </c>
      <c r="I16" s="38">
        <v>1990</v>
      </c>
      <c r="J16" s="40">
        <v>1210000</v>
      </c>
      <c r="K16" s="40">
        <v>780000</v>
      </c>
      <c r="L16" s="40">
        <f t="shared" si="0"/>
        <v>1990000</v>
      </c>
    </row>
    <row r="17" spans="2:12" s="33" customFormat="1">
      <c r="B17" s="37">
        <v>1991</v>
      </c>
      <c r="G17" s="33" t="s">
        <v>11</v>
      </c>
      <c r="I17" s="38">
        <v>1991</v>
      </c>
      <c r="J17" s="40">
        <v>1510000</v>
      </c>
      <c r="K17" s="40">
        <v>900000</v>
      </c>
      <c r="L17" s="40">
        <f t="shared" si="0"/>
        <v>2410000</v>
      </c>
    </row>
    <row r="18" spans="2:12">
      <c r="B18" s="5">
        <v>1992</v>
      </c>
      <c r="C18" s="3">
        <v>1175964</v>
      </c>
      <c r="D18" s="3">
        <v>719408</v>
      </c>
      <c r="E18" s="20">
        <v>1895372</v>
      </c>
      <c r="F18" s="34">
        <v>647.66028012748734</v>
      </c>
      <c r="G18" s="35">
        <f>F18*1000</f>
        <v>647660.28012748738</v>
      </c>
      <c r="H18" s="2"/>
      <c r="I18" s="41">
        <v>1992</v>
      </c>
      <c r="J18" s="40">
        <v>1527525.4300993124</v>
      </c>
      <c r="K18" s="40">
        <v>1031104.3012082045</v>
      </c>
      <c r="L18" s="40">
        <f t="shared" si="0"/>
        <v>2558629.7313075168</v>
      </c>
    </row>
    <row r="19" spans="2:12">
      <c r="B19" s="5">
        <v>1993</v>
      </c>
      <c r="C19" s="3">
        <v>2070897</v>
      </c>
      <c r="D19" s="3">
        <v>779958</v>
      </c>
      <c r="E19" s="20">
        <v>2850854</v>
      </c>
      <c r="F19" s="34">
        <v>756.7972547161686</v>
      </c>
      <c r="G19" s="35">
        <f t="shared" ref="G19:G36" si="1">F19*1000</f>
        <v>756797.25471616862</v>
      </c>
      <c r="H19" s="2"/>
      <c r="I19" s="41">
        <v>1993</v>
      </c>
      <c r="J19" s="40">
        <v>2690003.971734148</v>
      </c>
      <c r="K19" s="40">
        <v>1117888.6647934811</v>
      </c>
      <c r="L19" s="40">
        <f t="shared" si="0"/>
        <v>3807892.6365276291</v>
      </c>
    </row>
    <row r="20" spans="2:12">
      <c r="B20" s="6">
        <v>1994</v>
      </c>
      <c r="C20" s="4">
        <v>2020455</v>
      </c>
      <c r="D20" s="4">
        <v>868113</v>
      </c>
      <c r="E20" s="21">
        <v>2888569</v>
      </c>
      <c r="F20" s="34">
        <v>847.48589490912241</v>
      </c>
      <c r="G20" s="35">
        <f t="shared" si="1"/>
        <v>847485.89490912238</v>
      </c>
      <c r="H20" s="2"/>
      <c r="I20" s="42">
        <v>1994</v>
      </c>
      <c r="J20" s="40">
        <v>2624482.0359052713</v>
      </c>
      <c r="K20" s="40">
        <v>1244238.3852205675</v>
      </c>
      <c r="L20" s="40">
        <f t="shared" si="0"/>
        <v>3868720.4211258385</v>
      </c>
    </row>
    <row r="21" spans="2:12">
      <c r="B21" s="5">
        <v>1995</v>
      </c>
      <c r="C21" s="3">
        <v>2693407</v>
      </c>
      <c r="D21" s="3">
        <v>934615</v>
      </c>
      <c r="E21" s="20">
        <v>3628022</v>
      </c>
      <c r="F21" s="34">
        <v>909.0680105090878</v>
      </c>
      <c r="G21" s="35">
        <f t="shared" si="1"/>
        <v>909068.01050908782</v>
      </c>
      <c r="H21" s="2"/>
      <c r="I21" s="41">
        <v>1995</v>
      </c>
      <c r="J21" s="40">
        <v>3498617.0376878022</v>
      </c>
      <c r="K21" s="40">
        <v>1339553.5585838717</v>
      </c>
      <c r="L21" s="40">
        <f t="shared" si="0"/>
        <v>4838170.5962716741</v>
      </c>
    </row>
    <row r="22" spans="2:12">
      <c r="B22" s="5">
        <v>1996</v>
      </c>
      <c r="C22" s="3">
        <v>2751955</v>
      </c>
      <c r="D22" s="3">
        <v>677537</v>
      </c>
      <c r="E22" s="20">
        <v>3429492</v>
      </c>
      <c r="F22" s="34">
        <v>652.05242759927648</v>
      </c>
      <c r="G22" s="35">
        <f t="shared" si="1"/>
        <v>652052.42759927653</v>
      </c>
      <c r="H22" s="2"/>
      <c r="I22" s="41">
        <v>1996</v>
      </c>
      <c r="J22" s="40">
        <v>3574668.3104150752</v>
      </c>
      <c r="K22" s="40">
        <v>971091.94633323955</v>
      </c>
      <c r="L22" s="40">
        <f t="shared" si="0"/>
        <v>4545760.2567483149</v>
      </c>
    </row>
    <row r="23" spans="2:12">
      <c r="B23" s="6">
        <v>1997</v>
      </c>
      <c r="C23" s="4">
        <v>3106745</v>
      </c>
      <c r="D23" s="4">
        <v>852514</v>
      </c>
      <c r="E23" s="21">
        <v>3959260</v>
      </c>
      <c r="F23" s="34">
        <v>825.66980911361884</v>
      </c>
      <c r="G23" s="35">
        <f t="shared" si="1"/>
        <v>825669.8091136188</v>
      </c>
      <c r="H23" s="2"/>
      <c r="I23" s="42">
        <v>1997</v>
      </c>
      <c r="J23" s="40">
        <v>4035524.8905016552</v>
      </c>
      <c r="K23" s="40">
        <v>1221880.8412475414</v>
      </c>
      <c r="L23" s="40">
        <f t="shared" si="0"/>
        <v>5257405.7317491965</v>
      </c>
    </row>
    <row r="24" spans="2:12">
      <c r="B24" s="5">
        <v>1998</v>
      </c>
      <c r="C24" s="3">
        <v>2905781</v>
      </c>
      <c r="D24" s="3">
        <v>912858</v>
      </c>
      <c r="E24" s="20">
        <v>3818639</v>
      </c>
      <c r="F24" s="34">
        <v>912.35423102765105</v>
      </c>
      <c r="G24" s="35">
        <f t="shared" si="1"/>
        <v>912354.231027651</v>
      </c>
      <c r="H24" s="2"/>
      <c r="I24" s="41">
        <v>1998</v>
      </c>
      <c r="J24" s="40">
        <v>3774481.5077667427</v>
      </c>
      <c r="K24" s="40">
        <v>1308369.9516718178</v>
      </c>
      <c r="L24" s="40">
        <f t="shared" si="0"/>
        <v>5082851.4594385605</v>
      </c>
    </row>
    <row r="25" spans="2:12">
      <c r="B25" s="5">
        <v>1999</v>
      </c>
      <c r="C25" s="3">
        <v>3405390</v>
      </c>
      <c r="D25" s="3">
        <v>975255</v>
      </c>
      <c r="E25" s="20">
        <v>4380645</v>
      </c>
      <c r="F25" s="34">
        <v>948.58550262727204</v>
      </c>
      <c r="G25" s="35">
        <f t="shared" si="1"/>
        <v>948585.50262727204</v>
      </c>
      <c r="H25" s="2"/>
      <c r="I25" s="41">
        <v>1999</v>
      </c>
      <c r="J25" s="40">
        <v>4423451.588999236</v>
      </c>
      <c r="K25" s="40">
        <v>1397801.5608316942</v>
      </c>
      <c r="L25" s="40">
        <f t="shared" si="0"/>
        <v>5821253.1498309299</v>
      </c>
    </row>
    <row r="26" spans="2:12">
      <c r="B26" s="6">
        <v>2000</v>
      </c>
      <c r="C26" s="4">
        <v>3298803</v>
      </c>
      <c r="D26" s="4">
        <v>1114313</v>
      </c>
      <c r="E26" s="21">
        <v>4413116</v>
      </c>
      <c r="F26" s="34">
        <v>1087.1314550779568</v>
      </c>
      <c r="G26" s="35">
        <f t="shared" si="1"/>
        <v>1087131.4550779569</v>
      </c>
      <c r="H26" s="2"/>
      <c r="I26" s="42">
        <v>2000</v>
      </c>
      <c r="J26" s="40">
        <v>4284999.7715813592</v>
      </c>
      <c r="K26" s="40">
        <v>1597108.9106490586</v>
      </c>
      <c r="L26" s="40">
        <f t="shared" si="0"/>
        <v>5882108.6822304176</v>
      </c>
    </row>
    <row r="27" spans="2:12">
      <c r="B27" s="5">
        <v>2001</v>
      </c>
      <c r="C27" s="3">
        <v>3354949</v>
      </c>
      <c r="D27" s="3">
        <v>1173323</v>
      </c>
      <c r="E27" s="20">
        <v>4528272</v>
      </c>
      <c r="F27" s="34">
        <v>1144.5160453096737</v>
      </c>
      <c r="G27" s="35">
        <f t="shared" si="1"/>
        <v>1144516.0453096738</v>
      </c>
      <c r="H27" s="2"/>
      <c r="I27" s="41">
        <v>2001</v>
      </c>
      <c r="J27" s="40">
        <v>4357930.9521263046</v>
      </c>
      <c r="K27" s="40">
        <v>1681686.0418656925</v>
      </c>
      <c r="L27" s="40">
        <f t="shared" si="0"/>
        <v>6039616.9939919971</v>
      </c>
    </row>
    <row r="28" spans="2:12">
      <c r="B28" s="5">
        <v>2002</v>
      </c>
      <c r="C28" s="3">
        <v>3122859</v>
      </c>
      <c r="D28" s="3">
        <v>1450721</v>
      </c>
      <c r="E28" s="20">
        <v>4573580</v>
      </c>
      <c r="F28" s="34">
        <v>1363.0911327418382</v>
      </c>
      <c r="G28" s="35">
        <f t="shared" si="1"/>
        <v>1363091.1327418382</v>
      </c>
      <c r="H28" s="2"/>
      <c r="I28" s="41">
        <v>2002</v>
      </c>
      <c r="J28" s="40">
        <v>4056456.2666157372</v>
      </c>
      <c r="K28" s="40">
        <v>2079271.6552402359</v>
      </c>
      <c r="L28" s="40">
        <f t="shared" si="0"/>
        <v>6135727.9218559731</v>
      </c>
    </row>
    <row r="29" spans="2:12">
      <c r="B29" s="6">
        <v>2003</v>
      </c>
      <c r="C29" s="4">
        <v>2368400</v>
      </c>
      <c r="D29" s="4">
        <v>1919572</v>
      </c>
      <c r="E29" s="21">
        <v>4287972</v>
      </c>
      <c r="F29" s="34">
        <v>1858.1229732104405</v>
      </c>
      <c r="G29" s="35">
        <f t="shared" si="1"/>
        <v>1858122.9732104405</v>
      </c>
      <c r="H29" s="2"/>
      <c r="I29" s="42">
        <v>2003</v>
      </c>
      <c r="J29" s="40">
        <v>3076447.2625413802</v>
      </c>
      <c r="K29" s="40">
        <v>2751260.6833380163</v>
      </c>
      <c r="L29" s="40">
        <f t="shared" si="0"/>
        <v>5827707.9458793961</v>
      </c>
    </row>
    <row r="30" spans="2:12">
      <c r="B30" s="5">
        <v>2004</v>
      </c>
      <c r="C30" s="3">
        <v>1877300</v>
      </c>
      <c r="D30" s="3">
        <v>2414167</v>
      </c>
      <c r="E30" s="20">
        <v>4291467</v>
      </c>
      <c r="F30" s="34">
        <v>2335.5914838487383</v>
      </c>
      <c r="G30" s="35">
        <f t="shared" si="1"/>
        <v>2335591.4838487385</v>
      </c>
      <c r="H30" s="2"/>
      <c r="I30" s="41">
        <v>2004</v>
      </c>
      <c r="J30" s="40">
        <v>2438529.9974535266</v>
      </c>
      <c r="K30" s="40">
        <v>3460147.7569542006</v>
      </c>
      <c r="L30" s="40">
        <f t="shared" si="0"/>
        <v>5898677.7544077272</v>
      </c>
    </row>
    <row r="31" spans="2:12">
      <c r="B31" s="5">
        <v>2005</v>
      </c>
      <c r="C31" s="3">
        <v>1654500</v>
      </c>
      <c r="D31" s="3">
        <v>2756663</v>
      </c>
      <c r="E31" s="20">
        <v>4411163</v>
      </c>
      <c r="F31" s="34">
        <v>2668.5767528641572</v>
      </c>
      <c r="G31" s="35">
        <f t="shared" si="1"/>
        <v>2668576.7528641573</v>
      </c>
      <c r="H31" s="2"/>
      <c r="I31" s="41">
        <v>2005</v>
      </c>
      <c r="J31" s="40">
        <v>2149122.6126814364</v>
      </c>
      <c r="K31" s="40">
        <v>3951036.2357403762</v>
      </c>
      <c r="L31" s="40">
        <f t="shared" si="0"/>
        <v>6100158.8484218121</v>
      </c>
    </row>
    <row r="32" spans="2:12">
      <c r="B32" s="6">
        <v>2006</v>
      </c>
      <c r="C32" s="4">
        <v>435000</v>
      </c>
      <c r="D32" s="4">
        <v>3729168</v>
      </c>
      <c r="E32" s="22">
        <f>SUM(C32:D32)</f>
        <v>4164168</v>
      </c>
      <c r="F32" s="34">
        <v>3603.9345275217506</v>
      </c>
      <c r="G32" s="35">
        <f t="shared" si="1"/>
        <v>3603934.5275217504</v>
      </c>
      <c r="H32" s="2"/>
      <c r="I32" s="42">
        <v>2006</v>
      </c>
      <c r="J32" s="40">
        <v>565045.83651642478</v>
      </c>
      <c r="K32" s="40">
        <v>5344896.3101994935</v>
      </c>
      <c r="L32" s="40">
        <f t="shared" si="0"/>
        <v>5909942.1467159186</v>
      </c>
    </row>
    <row r="33" spans="2:24">
      <c r="B33" s="6">
        <v>2007</v>
      </c>
      <c r="C33" s="4">
        <v>0</v>
      </c>
      <c r="D33" s="4">
        <v>4694304</v>
      </c>
      <c r="E33" s="22">
        <f>SUM(C33:D33)</f>
        <v>4694304</v>
      </c>
      <c r="F33" s="34">
        <v>4527.3901085364805</v>
      </c>
      <c r="G33" s="35">
        <f t="shared" si="1"/>
        <v>4527390.1085364809</v>
      </c>
      <c r="H33" s="2"/>
      <c r="I33" s="42">
        <v>2007</v>
      </c>
      <c r="J33" s="39">
        <v>0</v>
      </c>
      <c r="K33" s="40">
        <v>6728194.6344478782</v>
      </c>
      <c r="L33" s="40">
        <f t="shared" si="0"/>
        <v>6728194.6344478782</v>
      </c>
    </row>
    <row r="34" spans="2:24">
      <c r="B34" s="6">
        <v>2008</v>
      </c>
      <c r="C34" s="4">
        <v>0</v>
      </c>
      <c r="D34" s="4">
        <v>6442781</v>
      </c>
      <c r="E34" s="22">
        <f>SUM(C34:D34)</f>
        <v>6442781</v>
      </c>
      <c r="F34" s="34">
        <v>6366.8727552760802</v>
      </c>
      <c r="G34" s="35">
        <f t="shared" si="1"/>
        <v>6366872.7552760802</v>
      </c>
      <c r="H34" s="2"/>
      <c r="I34" s="42">
        <v>2008</v>
      </c>
      <c r="J34" s="39">
        <v>0</v>
      </c>
      <c r="K34" s="40">
        <v>9234230.3683618978</v>
      </c>
      <c r="L34" s="40">
        <f t="shared" si="0"/>
        <v>9234230.3683618978</v>
      </c>
    </row>
    <row r="35" spans="2:24">
      <c r="B35" s="6">
        <v>2009</v>
      </c>
      <c r="C35" s="4">
        <v>0</v>
      </c>
      <c r="D35" s="4">
        <v>7343133</v>
      </c>
      <c r="E35" s="22">
        <f>SUM(C35:D35)</f>
        <v>7343133</v>
      </c>
      <c r="F35" s="34">
        <v>7256.6376721509187</v>
      </c>
      <c r="G35" s="35">
        <f t="shared" si="1"/>
        <v>7256637.6721509183</v>
      </c>
      <c r="H35" s="2"/>
      <c r="I35" s="42">
        <v>2009</v>
      </c>
      <c r="J35" s="39">
        <v>0</v>
      </c>
      <c r="K35" s="40">
        <v>10524675.873279011</v>
      </c>
      <c r="L35" s="40">
        <f t="shared" si="0"/>
        <v>10524675.873279011</v>
      </c>
    </row>
    <row r="36" spans="2:24" ht="13" thickBot="1">
      <c r="B36" s="13">
        <v>2010</v>
      </c>
      <c r="C36" s="14">
        <v>0</v>
      </c>
      <c r="D36" s="23">
        <v>8527431</v>
      </c>
      <c r="E36" s="24">
        <f>SUM(C36:D36)</f>
        <v>8527431</v>
      </c>
      <c r="F36" s="34">
        <v>8454.553157119477</v>
      </c>
      <c r="G36" s="35">
        <f t="shared" si="1"/>
        <v>8454553.1571194772</v>
      </c>
      <c r="H36" s="2"/>
      <c r="I36" s="42">
        <v>2010</v>
      </c>
      <c r="J36" s="39">
        <v>0</v>
      </c>
      <c r="K36" s="40">
        <v>12222092.028940713</v>
      </c>
      <c r="L36" s="40">
        <f t="shared" si="0"/>
        <v>12222092.028940713</v>
      </c>
    </row>
    <row r="37" spans="2:24" s="33" customFormat="1" ht="14" thickTop="1" thickBot="1">
      <c r="B37" s="13">
        <v>2011</v>
      </c>
      <c r="C37" s="14">
        <v>0</v>
      </c>
      <c r="D37" s="36">
        <v>8477444.9245413058</v>
      </c>
      <c r="I37" s="42">
        <v>2011</v>
      </c>
      <c r="J37" s="39">
        <v>0</v>
      </c>
      <c r="K37" s="40">
        <v>12150448.597944703</v>
      </c>
      <c r="L37" s="40">
        <f t="shared" si="0"/>
        <v>12150448.597944703</v>
      </c>
    </row>
    <row r="38" spans="2:24" s="33" customFormat="1" ht="14" thickTop="1" thickBot="1">
      <c r="B38" s="13">
        <v>2012</v>
      </c>
      <c r="C38" s="14">
        <v>0</v>
      </c>
      <c r="D38" s="36">
        <v>8469926.9882849529</v>
      </c>
      <c r="I38" s="42">
        <v>2012</v>
      </c>
      <c r="J38" s="39">
        <v>0</v>
      </c>
      <c r="K38" s="40">
        <v>12139673.38219768</v>
      </c>
      <c r="L38" s="40">
        <f t="shared" si="0"/>
        <v>12139673.38219768</v>
      </c>
    </row>
    <row r="39" spans="2:24" s="33" customFormat="1" ht="14" thickTop="1" thickBot="1">
      <c r="B39" s="13">
        <v>2013</v>
      </c>
      <c r="C39" s="14">
        <v>0</v>
      </c>
      <c r="D39" s="36">
        <v>8689363.4100267049</v>
      </c>
      <c r="I39" s="42">
        <v>2013</v>
      </c>
      <c r="J39" s="39">
        <v>0</v>
      </c>
      <c r="K39" s="40">
        <v>12454184.533449344</v>
      </c>
      <c r="L39" s="40">
        <f t="shared" si="0"/>
        <v>12454184.533449344</v>
      </c>
    </row>
    <row r="40" spans="2:24" s="33" customFormat="1" ht="14" thickTop="1" thickBot="1">
      <c r="B40" s="13">
        <v>2014</v>
      </c>
      <c r="C40" s="14">
        <v>0</v>
      </c>
      <c r="D40" s="36">
        <v>8854694.2294771299</v>
      </c>
      <c r="I40" s="42">
        <v>2014</v>
      </c>
      <c r="J40" s="39">
        <v>0</v>
      </c>
      <c r="K40" s="40">
        <v>12691147.868660532</v>
      </c>
      <c r="L40" s="40">
        <f t="shared" si="0"/>
        <v>12691147.868660532</v>
      </c>
    </row>
    <row r="41" spans="2:24" s="33" customFormat="1" ht="13" thickTop="1"/>
    <row r="42" spans="2:24" s="33" customFormat="1">
      <c r="I42" s="58" t="s">
        <v>16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2:24" s="33" customFormat="1" ht="13.25" customHeight="1"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2:24">
      <c r="I44" s="44" t="s">
        <v>3</v>
      </c>
    </row>
    <row r="45" spans="2:24" s="33" customFormat="1">
      <c r="I45" s="57" t="s">
        <v>17</v>
      </c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2:24" s="33" customFormat="1">
      <c r="I46" s="43" t="s">
        <v>18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2:24">
      <c r="I47" t="s">
        <v>8</v>
      </c>
      <c r="J47"/>
      <c r="K47"/>
      <c r="L47"/>
    </row>
    <row r="48" spans="2:24">
      <c r="I48" s="12" t="s">
        <v>14</v>
      </c>
      <c r="J48" s="15"/>
      <c r="K48"/>
      <c r="L48"/>
    </row>
    <row r="49" spans="9:12">
      <c r="I49" s="8" t="s">
        <v>4</v>
      </c>
      <c r="J49"/>
      <c r="K49"/>
      <c r="L49"/>
    </row>
    <row r="50" spans="9:12">
      <c r="I50" s="54" t="s">
        <v>15</v>
      </c>
      <c r="J50" s="55"/>
      <c r="K50" s="55"/>
      <c r="L50" s="55"/>
    </row>
    <row r="51" spans="9:12">
      <c r="I51" s="56" t="s">
        <v>7</v>
      </c>
      <c r="J51" s="56"/>
      <c r="K51" s="56"/>
      <c r="L51" s="56"/>
    </row>
  </sheetData>
  <mergeCells count="7">
    <mergeCell ref="I2:L2"/>
    <mergeCell ref="B2:E2"/>
    <mergeCell ref="I50:L50"/>
    <mergeCell ref="I51:L51"/>
    <mergeCell ref="I45:X45"/>
    <mergeCell ref="I42:X42"/>
    <mergeCell ref="I43:X43"/>
  </mergeCells>
  <phoneticPr fontId="4" type="noConversion"/>
  <pageMargins left="0.75" right="0.75" top="1" bottom="1" header="0.5" footer="0.5"/>
  <pageSetup orientation="portrait"/>
  <headerFooter alignWithMargins="0"/>
  <ignoredErrors>
    <ignoredError sqref="E32:E35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"/>
  <sheetViews>
    <sheetView zoomScale="130" workbookViewId="0">
      <selection activeCell="D9" sqref="D9"/>
    </sheetView>
  </sheetViews>
  <sheetFormatPr baseColWidth="10" defaultColWidth="9.1640625" defaultRowHeight="12" x14ac:dyDescent="0"/>
  <cols>
    <col min="1" max="1" width="5.1640625" style="1" customWidth="1"/>
    <col min="2" max="2" width="7.83203125" style="1" customWidth="1"/>
    <col min="3" max="3" width="10.5" style="1" customWidth="1"/>
    <col min="4" max="4" width="13.5" style="1" customWidth="1"/>
    <col min="5" max="5" width="12.83203125" style="1" customWidth="1"/>
    <col min="6" max="16384" width="9.1640625" style="1"/>
  </cols>
  <sheetData>
    <row r="1" spans="2:5" ht="13.5" customHeight="1" thickBot="1"/>
    <row r="2" spans="2:5" ht="65.25" customHeight="1" thickBot="1">
      <c r="B2" s="59" t="s">
        <v>10</v>
      </c>
      <c r="C2" s="60"/>
      <c r="D2" s="61"/>
      <c r="E2" s="17"/>
    </row>
    <row r="3" spans="2:5">
      <c r="B3" s="30" t="s">
        <v>0</v>
      </c>
      <c r="C3" s="31" t="s">
        <v>5</v>
      </c>
      <c r="D3" s="32" t="s">
        <v>9</v>
      </c>
    </row>
    <row r="4" spans="2:5" s="33" customFormat="1">
      <c r="B4" s="45">
        <v>1978</v>
      </c>
      <c r="C4" s="18">
        <v>0</v>
      </c>
      <c r="D4" s="25">
        <v>1.4999999999999999E-2</v>
      </c>
    </row>
    <row r="5" spans="2:5" s="33" customFormat="1">
      <c r="B5" s="45">
        <v>1979</v>
      </c>
      <c r="C5" s="18">
        <v>0</v>
      </c>
      <c r="D5" s="25">
        <v>0.04</v>
      </c>
    </row>
    <row r="6" spans="2:5" s="33" customFormat="1">
      <c r="B6" s="45">
        <v>1980</v>
      </c>
      <c r="C6" s="18">
        <v>0</v>
      </c>
      <c r="D6" s="25">
        <v>9.5000000000000001E-2</v>
      </c>
    </row>
    <row r="7" spans="2:5" s="33" customFormat="1">
      <c r="B7" s="45">
        <v>1981</v>
      </c>
      <c r="C7" s="18">
        <v>0</v>
      </c>
      <c r="D7" s="25">
        <v>0.1</v>
      </c>
    </row>
    <row r="8" spans="2:5" s="33" customFormat="1">
      <c r="B8" s="45">
        <v>1982</v>
      </c>
      <c r="C8" s="18">
        <v>0</v>
      </c>
      <c r="D8" s="25">
        <v>0.25</v>
      </c>
    </row>
    <row r="9" spans="2:5" s="33" customFormat="1">
      <c r="B9" s="45">
        <v>1983</v>
      </c>
      <c r="C9" s="18">
        <v>0</v>
      </c>
      <c r="D9" s="25">
        <v>0.45</v>
      </c>
    </row>
    <row r="10" spans="2:5" s="33" customFormat="1">
      <c r="B10" s="45">
        <v>1984</v>
      </c>
      <c r="C10" s="18">
        <v>0.31</v>
      </c>
      <c r="D10" s="25">
        <v>0.59</v>
      </c>
    </row>
    <row r="11" spans="2:5" s="33" customFormat="1">
      <c r="B11" s="45">
        <v>1985</v>
      </c>
      <c r="C11" s="18">
        <v>0.41</v>
      </c>
      <c r="D11" s="25">
        <v>0.8</v>
      </c>
    </row>
    <row r="12" spans="2:5" s="33" customFormat="1">
      <c r="B12" s="45">
        <v>1986</v>
      </c>
      <c r="C12" s="18">
        <v>0.61499999999999999</v>
      </c>
      <c r="D12" s="25">
        <v>0.81</v>
      </c>
    </row>
    <row r="13" spans="2:5" s="33" customFormat="1">
      <c r="B13" s="45">
        <v>1987</v>
      </c>
      <c r="C13" s="18">
        <v>0.81</v>
      </c>
      <c r="D13" s="25">
        <v>0.84</v>
      </c>
    </row>
    <row r="14" spans="2:5" s="33" customFormat="1">
      <c r="B14" s="45">
        <v>1988</v>
      </c>
      <c r="C14" s="18">
        <v>1.04</v>
      </c>
      <c r="D14" s="25">
        <v>0.81</v>
      </c>
    </row>
    <row r="15" spans="2:5" s="33" customFormat="1">
      <c r="B15" s="45">
        <v>1989</v>
      </c>
      <c r="C15" s="18">
        <v>1.1200000000000001</v>
      </c>
      <c r="D15" s="25">
        <v>0.78</v>
      </c>
    </row>
    <row r="16" spans="2:5" s="33" customFormat="1">
      <c r="B16" s="45">
        <v>1990</v>
      </c>
      <c r="C16" s="18">
        <v>1.21</v>
      </c>
      <c r="D16" s="25">
        <v>0.78</v>
      </c>
    </row>
    <row r="17" spans="2:12" s="33" customFormat="1">
      <c r="B17" s="5">
        <v>1991</v>
      </c>
      <c r="C17" s="18">
        <v>1.51</v>
      </c>
      <c r="D17" s="25">
        <v>0.9</v>
      </c>
    </row>
    <row r="18" spans="2:12">
      <c r="B18" s="5">
        <v>1992</v>
      </c>
      <c r="C18" s="18">
        <v>1.527525</v>
      </c>
      <c r="D18" s="25">
        <v>1.031104</v>
      </c>
      <c r="E18" s="2"/>
      <c r="F18" s="2"/>
      <c r="G18" s="2"/>
      <c r="H18" s="2"/>
      <c r="I18" s="2"/>
      <c r="J18" s="2"/>
      <c r="K18" s="2"/>
      <c r="L18" s="2"/>
    </row>
    <row r="19" spans="2:12">
      <c r="B19" s="5">
        <v>1993</v>
      </c>
      <c r="C19" s="18">
        <v>2.6900040000000001</v>
      </c>
      <c r="D19" s="25">
        <v>1.1178889999999999</v>
      </c>
      <c r="E19" s="2"/>
      <c r="F19" s="2"/>
      <c r="G19" s="2"/>
      <c r="H19" s="2"/>
      <c r="I19" s="2"/>
      <c r="J19" s="2"/>
      <c r="K19" s="2"/>
      <c r="L19" s="2"/>
    </row>
    <row r="20" spans="2:12">
      <c r="B20" s="6">
        <v>1994</v>
      </c>
      <c r="C20" s="46">
        <v>2.624482</v>
      </c>
      <c r="D20" s="26">
        <v>1.244238</v>
      </c>
      <c r="E20" s="2"/>
      <c r="F20" s="2"/>
      <c r="G20" s="2"/>
      <c r="H20" s="2"/>
      <c r="I20" s="2"/>
      <c r="J20" s="2"/>
      <c r="K20" s="2"/>
      <c r="L20" s="2"/>
    </row>
    <row r="21" spans="2:12">
      <c r="B21" s="5">
        <v>1995</v>
      </c>
      <c r="C21" s="47">
        <v>3.4986169999999999</v>
      </c>
      <c r="D21" s="25">
        <v>1.3395539999999999</v>
      </c>
      <c r="E21" s="2"/>
      <c r="F21" s="2"/>
      <c r="G21" s="2"/>
      <c r="H21" s="2"/>
      <c r="I21" s="2"/>
      <c r="J21" s="2"/>
      <c r="K21" s="2"/>
      <c r="L21" s="2"/>
    </row>
    <row r="22" spans="2:12">
      <c r="B22" s="5">
        <v>1996</v>
      </c>
      <c r="C22" s="18">
        <v>3.574668</v>
      </c>
      <c r="D22" s="25">
        <v>0.97109199999999996</v>
      </c>
      <c r="E22" s="2"/>
      <c r="F22" s="2"/>
      <c r="G22" s="2"/>
      <c r="H22" s="2"/>
      <c r="I22" s="2"/>
      <c r="J22" s="2"/>
      <c r="K22" s="2"/>
      <c r="L22" s="2"/>
    </row>
    <row r="23" spans="2:12">
      <c r="B23" s="6">
        <v>1997</v>
      </c>
      <c r="C23" s="19">
        <v>4.0355249999999998</v>
      </c>
      <c r="D23" s="26">
        <v>1.221881</v>
      </c>
      <c r="E23" s="2"/>
      <c r="F23" s="2"/>
      <c r="G23" s="2"/>
      <c r="H23" s="2"/>
      <c r="I23" s="2"/>
      <c r="J23" s="2"/>
      <c r="K23" s="2"/>
      <c r="L23" s="2"/>
    </row>
    <row r="24" spans="2:12">
      <c r="B24" s="5">
        <v>1998</v>
      </c>
      <c r="C24" s="18">
        <v>3.7744819999999999</v>
      </c>
      <c r="D24" s="25">
        <v>1.30837</v>
      </c>
      <c r="E24" s="2"/>
      <c r="F24" s="2"/>
      <c r="G24" s="2"/>
      <c r="H24" s="2"/>
      <c r="I24" s="2"/>
      <c r="J24" s="2"/>
      <c r="K24" s="2"/>
      <c r="L24" s="2"/>
    </row>
    <row r="25" spans="2:12">
      <c r="B25" s="5">
        <v>1999</v>
      </c>
      <c r="C25" s="18">
        <v>4.4234520000000002</v>
      </c>
      <c r="D25" s="25">
        <v>1.397802</v>
      </c>
      <c r="E25" s="2"/>
      <c r="F25" s="2"/>
      <c r="G25" s="2"/>
      <c r="H25" s="2"/>
      <c r="I25" s="2"/>
      <c r="J25" s="2"/>
      <c r="K25" s="2"/>
      <c r="L25" s="2"/>
    </row>
    <row r="26" spans="2:12">
      <c r="B26" s="6">
        <v>2000</v>
      </c>
      <c r="C26" s="19">
        <v>4.2850000000000001</v>
      </c>
      <c r="D26" s="26">
        <v>1.5971089999999999</v>
      </c>
      <c r="E26" s="2"/>
      <c r="F26" s="2"/>
      <c r="G26" s="2"/>
      <c r="H26" s="2"/>
      <c r="I26" s="2"/>
      <c r="J26" s="2"/>
      <c r="K26" s="2"/>
      <c r="L26" s="2"/>
    </row>
    <row r="27" spans="2:12">
      <c r="B27" s="5">
        <v>2001</v>
      </c>
      <c r="C27" s="18">
        <v>4.3579309999999998</v>
      </c>
      <c r="D27" s="25">
        <v>1.681686</v>
      </c>
      <c r="E27" s="2"/>
      <c r="F27" s="2"/>
      <c r="G27" s="2"/>
      <c r="H27" s="2"/>
      <c r="I27" s="2"/>
      <c r="J27" s="2"/>
      <c r="K27" s="2"/>
      <c r="L27" s="2"/>
    </row>
    <row r="28" spans="2:12">
      <c r="B28" s="5">
        <v>2002</v>
      </c>
      <c r="C28" s="18">
        <v>4.0564559999999998</v>
      </c>
      <c r="D28" s="25">
        <v>2.079272</v>
      </c>
      <c r="E28" s="2"/>
      <c r="F28" s="2"/>
      <c r="G28" s="2"/>
      <c r="H28" s="2"/>
      <c r="I28" s="2"/>
      <c r="J28" s="2"/>
      <c r="K28" s="2"/>
      <c r="L28" s="2"/>
    </row>
    <row r="29" spans="2:12">
      <c r="B29" s="6">
        <v>2003</v>
      </c>
      <c r="C29" s="19">
        <v>3.0764469999999999</v>
      </c>
      <c r="D29" s="26">
        <v>2.751261</v>
      </c>
      <c r="E29" s="2"/>
      <c r="F29" s="2"/>
      <c r="G29" s="2"/>
      <c r="H29" s="2"/>
      <c r="I29" s="2"/>
      <c r="J29" s="2"/>
      <c r="K29" s="2"/>
      <c r="L29" s="2"/>
    </row>
    <row r="30" spans="2:12">
      <c r="B30" s="5">
        <v>2004</v>
      </c>
      <c r="C30" s="18">
        <v>2.4385300000000001</v>
      </c>
      <c r="D30" s="25">
        <v>3.4601479999999998</v>
      </c>
      <c r="E30" s="2"/>
      <c r="F30" s="2"/>
      <c r="G30" s="2"/>
      <c r="H30" s="2"/>
      <c r="I30" s="2"/>
      <c r="J30" s="2"/>
      <c r="K30" s="2"/>
      <c r="L30" s="2"/>
    </row>
    <row r="31" spans="2:12">
      <c r="B31" s="5">
        <v>2005</v>
      </c>
      <c r="C31" s="18">
        <v>2.1491229999999999</v>
      </c>
      <c r="D31" s="25">
        <v>3.9510360000000002</v>
      </c>
      <c r="E31" s="2"/>
      <c r="F31" s="2"/>
      <c r="G31" s="2"/>
      <c r="H31" s="2"/>
      <c r="I31" s="2"/>
      <c r="J31" s="2"/>
      <c r="K31" s="2"/>
      <c r="L31" s="2"/>
    </row>
    <row r="32" spans="2:12">
      <c r="B32" s="6">
        <v>2006</v>
      </c>
      <c r="C32" s="19">
        <v>0.56504600000000005</v>
      </c>
      <c r="D32" s="26">
        <v>5.3448960000000003</v>
      </c>
      <c r="E32" s="2"/>
      <c r="F32" s="2"/>
      <c r="G32" s="2"/>
      <c r="H32" s="2"/>
      <c r="I32" s="2"/>
      <c r="J32" s="2"/>
      <c r="K32" s="2"/>
      <c r="L32" s="2"/>
    </row>
    <row r="33" spans="2:13">
      <c r="B33" s="6">
        <v>2007</v>
      </c>
      <c r="C33" s="19">
        <v>0</v>
      </c>
      <c r="D33" s="26">
        <v>6.7281950000000004</v>
      </c>
      <c r="E33" s="2"/>
      <c r="F33" s="2"/>
      <c r="G33" s="2"/>
      <c r="H33" s="2"/>
      <c r="I33" s="2"/>
      <c r="J33" s="2"/>
      <c r="K33" s="2"/>
      <c r="L33" s="2"/>
    </row>
    <row r="34" spans="2:13">
      <c r="B34" s="6">
        <v>2008</v>
      </c>
      <c r="C34" s="19">
        <v>0</v>
      </c>
      <c r="D34" s="26">
        <v>9.2342300000000002</v>
      </c>
      <c r="E34" s="2"/>
      <c r="F34" s="2"/>
      <c r="G34" s="2"/>
      <c r="H34" s="2"/>
      <c r="I34" s="2"/>
      <c r="J34" s="2"/>
      <c r="K34" s="2"/>
      <c r="L34" s="2"/>
    </row>
    <row r="35" spans="2:13">
      <c r="B35" s="6">
        <v>2009</v>
      </c>
      <c r="C35" s="19">
        <v>0</v>
      </c>
      <c r="D35" s="26">
        <v>10.524675999999999</v>
      </c>
      <c r="E35" s="2"/>
      <c r="F35" s="2"/>
      <c r="G35" s="2"/>
      <c r="H35" s="2"/>
      <c r="I35" s="2"/>
      <c r="J35" s="2"/>
      <c r="K35" s="2"/>
      <c r="L35" s="2"/>
    </row>
    <row r="36" spans="2:13" s="33" customFormat="1">
      <c r="B36" s="48">
        <v>2010</v>
      </c>
      <c r="C36" s="19">
        <v>0</v>
      </c>
      <c r="D36" s="49">
        <v>12.222092</v>
      </c>
      <c r="E36" s="2"/>
      <c r="F36" s="2"/>
      <c r="G36" s="2"/>
      <c r="H36" s="2"/>
      <c r="I36" s="2"/>
      <c r="J36" s="2"/>
      <c r="K36" s="2"/>
      <c r="L36" s="2"/>
    </row>
    <row r="37" spans="2:13" s="33" customFormat="1">
      <c r="B37" s="48">
        <v>2011</v>
      </c>
      <c r="C37" s="19">
        <v>0</v>
      </c>
      <c r="D37" s="49">
        <v>12.150449</v>
      </c>
      <c r="E37" s="2"/>
      <c r="F37" s="2"/>
      <c r="G37" s="2"/>
      <c r="H37" s="2"/>
      <c r="I37" s="2"/>
      <c r="J37" s="2"/>
      <c r="K37" s="2"/>
      <c r="L37" s="2"/>
    </row>
    <row r="38" spans="2:13" s="33" customFormat="1">
      <c r="B38" s="48">
        <v>2012</v>
      </c>
      <c r="C38" s="19">
        <v>0</v>
      </c>
      <c r="D38" s="49">
        <v>12.139673</v>
      </c>
      <c r="E38" s="2"/>
      <c r="F38" s="2"/>
      <c r="G38" s="2"/>
      <c r="H38" s="2"/>
      <c r="I38" s="2"/>
      <c r="J38" s="2"/>
      <c r="K38" s="2"/>
      <c r="L38" s="2"/>
    </row>
    <row r="39" spans="2:13" s="33" customFormat="1">
      <c r="B39" s="48">
        <v>2013</v>
      </c>
      <c r="C39" s="19">
        <v>0</v>
      </c>
      <c r="D39" s="49">
        <v>12.454185000000001</v>
      </c>
      <c r="E39" s="2"/>
      <c r="F39" s="2"/>
      <c r="G39" s="2"/>
      <c r="H39" s="2"/>
      <c r="I39" s="2"/>
      <c r="J39" s="2"/>
      <c r="K39" s="2"/>
      <c r="L39" s="2"/>
    </row>
    <row r="40" spans="2:13" ht="13" thickBot="1">
      <c r="B40" s="27">
        <v>2014</v>
      </c>
      <c r="C40" s="28">
        <v>0</v>
      </c>
      <c r="D40" s="29">
        <v>12.691148</v>
      </c>
      <c r="E40" s="7"/>
      <c r="F40" s="2"/>
      <c r="G40" s="2"/>
      <c r="H40" s="2"/>
      <c r="I40" s="2"/>
      <c r="J40" s="2"/>
      <c r="K40" s="2"/>
      <c r="L40" s="2"/>
      <c r="M40" s="2"/>
    </row>
    <row r="44" spans="2:13">
      <c r="B44" s="11"/>
      <c r="C44"/>
      <c r="D44"/>
      <c r="E44"/>
      <c r="F44"/>
    </row>
  </sheetData>
  <mergeCells count="1">
    <mergeCell ref="B2:D2"/>
  </mergeCells>
  <phoneticPr fontId="4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Ethanol MTBE Oxygenates</vt:lpstr>
      <vt:lpstr>Condensed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Consumption of Ethanol and MTBE Oxygenates</dc:title>
  <dc:creator>Ognibene, Jessica</dc:creator>
  <dc:description>Trend of ethanol and MTBE consumption as oxygenates and gasohol blends from 1992-2006</dc:description>
  <cp:lastModifiedBy>Heidi Pawlowski</cp:lastModifiedBy>
  <cp:lastPrinted>2016-04-08T16:11:32Z</cp:lastPrinted>
  <dcterms:created xsi:type="dcterms:W3CDTF">2007-07-15T17:58:10Z</dcterms:created>
  <dcterms:modified xsi:type="dcterms:W3CDTF">2016-04-08T19:39:13Z</dcterms:modified>
</cp:coreProperties>
</file>