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nrel.sharepoint.com/sites/AFDCMADUpdates/Shared Documents/General/2025/10323/"/>
    </mc:Choice>
  </mc:AlternateContent>
  <xr:revisionPtr revIDLastSave="180" documentId="8_{ABEEAB18-2625-4782-A347-40EE22CF6689}" xr6:coauthVersionLast="47" xr6:coauthVersionMax="47" xr10:uidLastSave="{3D64B38C-925A-4526-8299-E337C36EB126}"/>
  <bookViews>
    <workbookView xWindow="31185" yWindow="2385" windowWidth="21285" windowHeight="10980" xr2:uid="{00000000-000D-0000-FFFF-FFFF00000000}"/>
  </bookViews>
  <sheets>
    <sheet name="Ethanol Production" sheetId="6" r:id="rId1"/>
    <sheet name="Condensed" sheetId="4" state="hidden" r:id="rId2"/>
  </sheets>
  <calcPr calcId="191028" iterate="1" iterateDelta="1.0000000000000001E-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28" i="4" l="1"/>
  <c r="D27" i="4"/>
  <c r="D26" i="4"/>
  <c r="D28" i="6"/>
  <c r="I27" i="6"/>
  <c r="J27" i="6"/>
  <c r="D27" i="6"/>
  <c r="J26" i="6"/>
  <c r="J28" i="6"/>
  <c r="I28" i="6" s="1"/>
  <c r="J25" i="6"/>
  <c r="I25" i="6" s="1"/>
  <c r="D26" i="6"/>
  <c r="D25" i="6"/>
  <c r="J24" i="6"/>
  <c r="J23" i="6"/>
  <c r="J22" i="6"/>
  <c r="D24" i="6"/>
  <c r="D23" i="6"/>
  <c r="D22" i="6"/>
  <c r="I26" i="6" l="1"/>
  <c r="I24" i="6"/>
  <c r="I23" i="6"/>
  <c r="I22" i="6"/>
  <c r="D21" i="6"/>
  <c r="J21" i="6"/>
  <c r="D20" i="6"/>
  <c r="J19" i="6"/>
  <c r="J20" i="6"/>
  <c r="I20" i="6" s="1"/>
  <c r="D19" i="6"/>
  <c r="J18" i="6"/>
  <c r="D18" i="6"/>
  <c r="J17" i="6"/>
  <c r="D17" i="6"/>
  <c r="J16" i="6"/>
  <c r="I16" i="6"/>
  <c r="D16" i="6"/>
  <c r="J15" i="6"/>
  <c r="D15" i="6"/>
  <c r="J14" i="6"/>
  <c r="I14" i="6" s="1"/>
  <c r="D14" i="6"/>
  <c r="J13" i="6"/>
  <c r="D13" i="6"/>
  <c r="J12" i="6"/>
  <c r="D12" i="6"/>
  <c r="J11" i="6"/>
  <c r="D11" i="6"/>
  <c r="J10" i="6"/>
  <c r="D10" i="6"/>
  <c r="J9" i="6"/>
  <c r="D9" i="6"/>
  <c r="J8" i="6"/>
  <c r="D8" i="6"/>
  <c r="J7" i="6"/>
  <c r="D7" i="6"/>
  <c r="J6" i="6"/>
  <c r="D6" i="6"/>
  <c r="J5" i="6"/>
  <c r="D5" i="6"/>
  <c r="J4" i="6"/>
  <c r="D4" i="6"/>
  <c r="I11" i="6" l="1"/>
  <c r="I15" i="6"/>
  <c r="I8" i="6"/>
  <c r="I12" i="6"/>
  <c r="I21" i="6"/>
  <c r="I10" i="6"/>
  <c r="I7" i="6"/>
  <c r="I18" i="6"/>
  <c r="I13" i="6"/>
  <c r="I9" i="6"/>
  <c r="I17" i="6"/>
  <c r="I19" i="6"/>
  <c r="I6" i="6"/>
  <c r="I5" i="6"/>
  <c r="I4" i="6"/>
</calcChain>
</file>

<file path=xl/sharedStrings.xml><?xml version="1.0" encoding="utf-8"?>
<sst xmlns="http://schemas.openxmlformats.org/spreadsheetml/2006/main" count="29" uniqueCount="24">
  <si>
    <t>U.S. Production, Consumption, and Trade of Ethanol (Million Gallons)</t>
  </si>
  <si>
    <t>Year</t>
  </si>
  <si>
    <t>Production</t>
  </si>
  <si>
    <t>Consumption</t>
  </si>
  <si>
    <t xml:space="preserve">Production </t>
  </si>
  <si>
    <t>Data Source:</t>
  </si>
  <si>
    <t>Notes:</t>
  </si>
  <si>
    <t>Ethanol consumption values are close to but sometimes less than the EIA aggregates of ethanol used in blends plus ethanol used in E85.</t>
  </si>
  <si>
    <t>The metric used is gasoline gallon equivalents (GGEs), representing a quantity of fuel with the same amount of energy contained in a gallon of gasoline. GGEs are calculated using the energy content values for gasoline (116,090 Btu/gal) and ethanol (76,330 Btu/gal) from the Alternative Fuels Data Center (afdc.energy.gov/fuels/properties).</t>
  </si>
  <si>
    <t>*Net increase through imports and stock change</t>
  </si>
  <si>
    <t>Acronyms:</t>
  </si>
  <si>
    <t>GGE: gasoline gallon equivalent</t>
  </si>
  <si>
    <t>E85: 85% ethanol, 15% gasoline</t>
  </si>
  <si>
    <t>Btu: British thermal unit</t>
  </si>
  <si>
    <t>Worksheet available at afdc.energy.gov/data</t>
  </si>
  <si>
    <t xml:space="preserve">Net Increase* </t>
  </si>
  <si>
    <t xml:space="preserve">U.S. Energy Information Administration (EIA) Monthly Energy Review, Table 10.3  (https://www.eia.gov/totalenergy/data/monthly/) </t>
  </si>
  <si>
    <r>
      <t>2</t>
    </r>
    <r>
      <rPr>
        <sz val="10"/>
        <rFont val="Arial"/>
        <family val="2"/>
      </rPr>
      <t>GGEs calculated using EIA's heat content values in table A3 of the Annual Energy Review (https://www.eia.gov/totalenergy/data/annual/)</t>
    </r>
  </si>
  <si>
    <r>
      <t>Net Imports and Stock Change</t>
    </r>
    <r>
      <rPr>
        <vertAlign val="superscript"/>
        <sz val="10"/>
        <rFont val="Arial"/>
        <family val="2"/>
      </rPr>
      <t>1</t>
    </r>
  </si>
  <si>
    <t xml:space="preserve">Net Imports and Stock Change </t>
  </si>
  <si>
    <r>
      <t>1</t>
    </r>
    <r>
      <rPr>
        <sz val="10"/>
        <rFont val="Arial"/>
        <family val="2"/>
      </rPr>
      <t>Positive values indicate net imports, negative values indicate net exports.</t>
    </r>
  </si>
  <si>
    <r>
      <t>U.S. Production, Consumption, and Net Imports of Ethanol (Million GGEs)</t>
    </r>
    <r>
      <rPr>
        <b/>
        <vertAlign val="superscript"/>
        <sz val="12"/>
        <rFont val="Arial"/>
        <family val="2"/>
      </rPr>
      <t>2</t>
    </r>
  </si>
  <si>
    <t>U.S. Production, Consumption, and Net Imports of Ethanol (Million Gallons)</t>
  </si>
  <si>
    <t>Last updated 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</si>
</sst>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0"/>
  </numFmts>
  <fonts count="12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vertAlign val="superscript"/>
      <sz val="12"/>
      <name val="Arial"/>
      <family val="2"/>
    </font>
    <font>
      <vertAlign val="superscript"/>
      <sz val="10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thin">
        <color auto="1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medium">
        <color auto="1"/>
      </bottom>
      <diagonal/>
    </border>
    <border>
      <left style="medium">
        <color rgb="FF000000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indexed="64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/>
      <diagonal/>
    </border>
    <border>
      <left/>
      <right style="medium">
        <color rgb="FF000000"/>
      </right>
      <top style="thin">
        <color auto="1"/>
      </top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auto="1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</borders>
  <cellStyleXfs count="6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4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/>
    <xf numFmtId="3" fontId="0" fillId="0" borderId="2" xfId="0" applyNumberFormat="1" applyBorder="1"/>
    <xf numFmtId="0" fontId="0" fillId="0" borderId="1" xfId="0" applyBorder="1" applyAlignment="1">
      <alignment horizontal="right"/>
    </xf>
    <xf numFmtId="3" fontId="0" fillId="0" borderId="0" xfId="0" applyNumberFormat="1"/>
    <xf numFmtId="1" fontId="0" fillId="0" borderId="0" xfId="0" applyNumberFormat="1"/>
    <xf numFmtId="0" fontId="4" fillId="0" borderId="0" xfId="0" applyFont="1" applyAlignment="1">
      <alignment horizontal="right"/>
    </xf>
    <xf numFmtId="0" fontId="0" fillId="0" borderId="0" xfId="0" applyAlignment="1">
      <alignment horizontal="right"/>
    </xf>
    <xf numFmtId="1" fontId="0" fillId="0" borderId="2" xfId="0" applyNumberFormat="1" applyBorder="1"/>
    <xf numFmtId="1" fontId="4" fillId="0" borderId="3" xfId="3" applyNumberFormat="1" applyBorder="1"/>
    <xf numFmtId="3" fontId="0" fillId="2" borderId="2" xfId="0" applyNumberFormat="1" applyFill="1" applyBorder="1" applyAlignment="1">
      <alignment horizontal="right"/>
    </xf>
    <xf numFmtId="0" fontId="0" fillId="0" borderId="1" xfId="0" applyBorder="1" applyAlignment="1">
      <alignment horizontal="center"/>
    </xf>
    <xf numFmtId="3" fontId="4" fillId="0" borderId="2" xfId="0" applyNumberFormat="1" applyFont="1" applyBorder="1" applyAlignment="1">
      <alignment horizontal="right"/>
    </xf>
    <xf numFmtId="0" fontId="0" fillId="0" borderId="10" xfId="0" applyBorder="1" applyAlignment="1">
      <alignment horizontal="center"/>
    </xf>
    <xf numFmtId="3" fontId="0" fillId="2" borderId="11" xfId="0" applyNumberFormat="1" applyFill="1" applyBorder="1" applyAlignment="1">
      <alignment horizontal="right"/>
    </xf>
    <xf numFmtId="0" fontId="0" fillId="0" borderId="10" xfId="0" applyBorder="1"/>
    <xf numFmtId="1" fontId="0" fillId="0" borderId="11" xfId="0" applyNumberFormat="1" applyBorder="1"/>
    <xf numFmtId="1" fontId="4" fillId="0" borderId="12" xfId="3" applyNumberFormat="1" applyBorder="1"/>
    <xf numFmtId="0" fontId="0" fillId="0" borderId="13" xfId="0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3" fontId="0" fillId="0" borderId="2" xfId="2" applyNumberFormat="1" applyFont="1" applyFill="1" applyBorder="1"/>
    <xf numFmtId="3" fontId="0" fillId="0" borderId="11" xfId="2" applyNumberFormat="1" applyFont="1" applyFill="1" applyBorder="1"/>
    <xf numFmtId="0" fontId="4" fillId="0" borderId="14" xfId="0" applyFont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2" xfId="0" applyBorder="1" applyAlignment="1">
      <alignment horizontal="center"/>
    </xf>
    <xf numFmtId="0" fontId="4" fillId="0" borderId="26" xfId="0" applyFont="1" applyBorder="1" applyAlignment="1">
      <alignment wrapText="1"/>
    </xf>
    <xf numFmtId="3" fontId="0" fillId="0" borderId="27" xfId="2" applyNumberFormat="1" applyFont="1" applyFill="1" applyBorder="1"/>
    <xf numFmtId="3" fontId="0" fillId="0" borderId="28" xfId="2" applyNumberFormat="1" applyFont="1" applyFill="1" applyBorder="1"/>
    <xf numFmtId="3" fontId="0" fillId="2" borderId="16" xfId="0" applyNumberFormat="1" applyFill="1" applyBorder="1" applyAlignment="1">
      <alignment horizontal="right"/>
    </xf>
    <xf numFmtId="0" fontId="1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1" fillId="0" borderId="0" xfId="0" applyFont="1"/>
    <xf numFmtId="0" fontId="4" fillId="0" borderId="0" xfId="0" applyFont="1"/>
    <xf numFmtId="3" fontId="0" fillId="3" borderId="2" xfId="0" applyNumberFormat="1" applyFill="1" applyBorder="1"/>
    <xf numFmtId="3" fontId="0" fillId="3" borderId="29" xfId="0" applyNumberFormat="1" applyFill="1" applyBorder="1"/>
    <xf numFmtId="3" fontId="0" fillId="3" borderId="30" xfId="0" applyNumberFormat="1" applyFill="1" applyBorder="1"/>
    <xf numFmtId="3" fontId="0" fillId="3" borderId="11" xfId="0" applyNumberFormat="1" applyFill="1" applyBorder="1"/>
    <xf numFmtId="3" fontId="0" fillId="3" borderId="25" xfId="0" applyNumberFormat="1" applyFill="1" applyBorder="1"/>
    <xf numFmtId="0" fontId="0" fillId="0" borderId="34" xfId="0" applyBorder="1" applyAlignment="1">
      <alignment horizontal="center" wrapText="1"/>
    </xf>
    <xf numFmtId="0" fontId="0" fillId="2" borderId="35" xfId="0" applyFill="1" applyBorder="1" applyAlignment="1">
      <alignment horizontal="center" wrapText="1"/>
    </xf>
    <xf numFmtId="0" fontId="0" fillId="0" borderId="36" xfId="0" applyBorder="1" applyAlignment="1">
      <alignment horizontal="center"/>
    </xf>
    <xf numFmtId="164" fontId="4" fillId="2" borderId="37" xfId="2" applyNumberFormat="1" applyFont="1" applyFill="1" applyBorder="1" applyAlignment="1">
      <alignment horizontal="right"/>
    </xf>
    <xf numFmtId="0" fontId="0" fillId="0" borderId="38" xfId="0" applyBorder="1" applyAlignment="1">
      <alignment horizontal="center"/>
    </xf>
    <xf numFmtId="164" fontId="4" fillId="2" borderId="39" xfId="2" applyNumberFormat="1" applyFont="1" applyFill="1" applyBorder="1" applyAlignment="1">
      <alignment horizontal="right"/>
    </xf>
    <xf numFmtId="164" fontId="4" fillId="2" borderId="40" xfId="2" applyNumberFormat="1" applyFont="1" applyFill="1" applyBorder="1" applyAlignment="1">
      <alignment horizontal="right"/>
    </xf>
    <xf numFmtId="0" fontId="0" fillId="0" borderId="41" xfId="0" applyBorder="1" applyAlignment="1">
      <alignment horizontal="center"/>
    </xf>
    <xf numFmtId="3" fontId="0" fillId="0" borderId="20" xfId="0" applyNumberFormat="1" applyBorder="1"/>
    <xf numFmtId="164" fontId="4" fillId="2" borderId="42" xfId="2" applyNumberFormat="1" applyFont="1" applyFill="1" applyBorder="1" applyAlignment="1">
      <alignment horizontal="right"/>
    </xf>
    <xf numFmtId="3" fontId="0" fillId="0" borderId="29" xfId="0" applyNumberFormat="1" applyBorder="1"/>
    <xf numFmtId="3" fontId="0" fillId="0" borderId="30" xfId="0" applyNumberFormat="1" applyBorder="1"/>
    <xf numFmtId="3" fontId="0" fillId="0" borderId="11" xfId="0" applyNumberFormat="1" applyBorder="1"/>
    <xf numFmtId="3" fontId="0" fillId="0" borderId="16" xfId="0" applyNumberFormat="1" applyBorder="1"/>
    <xf numFmtId="3" fontId="0" fillId="0" borderId="43" xfId="0" applyNumberFormat="1" applyBorder="1"/>
    <xf numFmtId="3" fontId="0" fillId="0" borderId="44" xfId="0" applyNumberFormat="1" applyBorder="1"/>
    <xf numFmtId="3" fontId="0" fillId="0" borderId="23" xfId="0" applyNumberFormat="1" applyBorder="1"/>
    <xf numFmtId="3" fontId="4" fillId="0" borderId="3" xfId="0" applyNumberFormat="1" applyFont="1" applyBorder="1"/>
    <xf numFmtId="3" fontId="4" fillId="0" borderId="45" xfId="0" applyNumberFormat="1" applyFont="1" applyBorder="1"/>
    <xf numFmtId="3" fontId="4" fillId="0" borderId="46" xfId="0" applyNumberFormat="1" applyFont="1" applyBorder="1"/>
    <xf numFmtId="3" fontId="4" fillId="0" borderId="12" xfId="0" applyNumberFormat="1" applyFont="1" applyBorder="1"/>
    <xf numFmtId="3" fontId="4" fillId="0" borderId="17" xfId="0" applyNumberFormat="1" applyFont="1" applyBorder="1"/>
    <xf numFmtId="3" fontId="4" fillId="0" borderId="47" xfId="0" applyNumberFormat="1" applyFont="1" applyBorder="1"/>
    <xf numFmtId="3" fontId="4" fillId="0" borderId="48" xfId="0" applyNumberFormat="1" applyFont="1" applyBorder="1"/>
    <xf numFmtId="3" fontId="4" fillId="0" borderId="24" xfId="0" applyNumberFormat="1" applyFont="1" applyBorder="1"/>
    <xf numFmtId="3" fontId="4" fillId="0" borderId="21" xfId="0" applyNumberFormat="1" applyFont="1" applyBorder="1"/>
    <xf numFmtId="0" fontId="0" fillId="0" borderId="0" xfId="0" applyAlignment="1">
      <alignment wrapText="1"/>
    </xf>
    <xf numFmtId="3" fontId="0" fillId="2" borderId="23" xfId="0" applyNumberFormat="1" applyFill="1" applyBorder="1" applyAlignment="1">
      <alignment horizontal="right"/>
    </xf>
    <xf numFmtId="3" fontId="0" fillId="0" borderId="49" xfId="0" applyNumberFormat="1" applyBorder="1"/>
    <xf numFmtId="165" fontId="0" fillId="0" borderId="0" xfId="0" applyNumberFormat="1"/>
    <xf numFmtId="0" fontId="4" fillId="2" borderId="14" xfId="0" applyFont="1" applyFill="1" applyBorder="1" applyAlignment="1">
      <alignment horizontal="center" wrapText="1"/>
    </xf>
    <xf numFmtId="1" fontId="0" fillId="0" borderId="30" xfId="0" applyNumberFormat="1" applyBorder="1"/>
    <xf numFmtId="3" fontId="4" fillId="0" borderId="30" xfId="0" applyNumberFormat="1" applyFont="1" applyBorder="1" applyAlignment="1">
      <alignment horizontal="right"/>
    </xf>
    <xf numFmtId="1" fontId="4" fillId="0" borderId="46" xfId="3" applyNumberFormat="1" applyBorder="1"/>
    <xf numFmtId="3" fontId="0" fillId="0" borderId="50" xfId="2" applyNumberFormat="1" applyFont="1" applyFill="1" applyBorder="1"/>
    <xf numFmtId="0" fontId="0" fillId="0" borderId="22" xfId="0" applyBorder="1" applyAlignment="1">
      <alignment horizontal="right"/>
    </xf>
    <xf numFmtId="0" fontId="0" fillId="0" borderId="19" xfId="0" applyBorder="1" applyAlignment="1">
      <alignment horizontal="right"/>
    </xf>
    <xf numFmtId="0" fontId="4" fillId="0" borderId="0" xfId="0" applyFont="1"/>
    <xf numFmtId="0" fontId="2" fillId="0" borderId="31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vertical="center" wrapText="1"/>
    </xf>
    <xf numFmtId="0" fontId="1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1" fillId="0" borderId="0" xfId="0" applyFont="1"/>
    <xf numFmtId="0" fontId="10" fillId="0" borderId="0" xfId="0" applyFont="1" applyAlignment="1">
      <alignment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</cellXfs>
  <cellStyles count="6">
    <cellStyle name="Comma" xfId="2" builtinId="3"/>
    <cellStyle name="Comma 2" xfId="1" xr:uid="{00000000-0005-0000-0000-000001000000}"/>
    <cellStyle name="Followed Hyperlink" xfId="5" builtinId="9" hidden="1"/>
    <cellStyle name="Hyperlink" xfId="4" builtinId="8" hidden="1"/>
    <cellStyle name="Normal" xfId="0" builtinId="0"/>
    <cellStyle name="Normal 2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0"/>
            </a:pPr>
            <a:r>
              <a:rPr lang="en-US" sz="2000"/>
              <a:t>U.S. Production, Consumption, and Net Imports of Ethanol</a:t>
            </a:r>
          </a:p>
        </c:rich>
      </c:tx>
      <c:overlay val="1"/>
    </c:title>
    <c:autoTitleDeleted val="0"/>
    <c:plotArea>
      <c:layout>
        <c:manualLayout>
          <c:layoutTarget val="inner"/>
          <c:xMode val="edge"/>
          <c:yMode val="edge"/>
          <c:x val="0.13235611725005"/>
          <c:y val="0.111200397050766"/>
          <c:w val="0.84002551052593921"/>
          <c:h val="0.72703703176059598"/>
        </c:manualLayout>
      </c:layout>
      <c:lineChart>
        <c:grouping val="standard"/>
        <c:varyColors val="0"/>
        <c:ser>
          <c:idx val="0"/>
          <c:order val="0"/>
          <c:tx>
            <c:strRef>
              <c:f>'Ethanol Production'!$H$3</c:f>
              <c:strCache>
                <c:ptCount val="1"/>
                <c:pt idx="0">
                  <c:v>Production </c:v>
                </c:pt>
              </c:strCache>
            </c:strRef>
          </c:tx>
          <c:spPr>
            <a:ln w="34925"/>
          </c:spPr>
          <c:cat>
            <c:numRef>
              <c:f>'Ethanol Production'!$B$4:$B$28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'Ethanol Production'!$C$4:$C$28</c:f>
              <c:numCache>
                <c:formatCode>#,##0</c:formatCode>
                <c:ptCount val="25"/>
                <c:pt idx="0">
                  <c:v>1622</c:v>
                </c:pt>
                <c:pt idx="1">
                  <c:v>1765</c:v>
                </c:pt>
                <c:pt idx="2">
                  <c:v>2140</c:v>
                </c:pt>
                <c:pt idx="3">
                  <c:v>2804</c:v>
                </c:pt>
                <c:pt idx="4">
                  <c:v>3404</c:v>
                </c:pt>
                <c:pt idx="5">
                  <c:v>3904</c:v>
                </c:pt>
                <c:pt idx="6">
                  <c:v>4884</c:v>
                </c:pt>
                <c:pt idx="7">
                  <c:v>6521</c:v>
                </c:pt>
                <c:pt idx="8">
                  <c:v>9309</c:v>
                </c:pt>
                <c:pt idx="9">
                  <c:v>10938</c:v>
                </c:pt>
                <c:pt idx="10">
                  <c:v>13298</c:v>
                </c:pt>
                <c:pt idx="11">
                  <c:v>13929</c:v>
                </c:pt>
                <c:pt idx="12">
                  <c:v>13218</c:v>
                </c:pt>
                <c:pt idx="13">
                  <c:v>13293</c:v>
                </c:pt>
                <c:pt idx="14">
                  <c:v>14313</c:v>
                </c:pt>
                <c:pt idx="15">
                  <c:v>14807</c:v>
                </c:pt>
                <c:pt idx="16">
                  <c:v>15413</c:v>
                </c:pt>
                <c:pt idx="17">
                  <c:v>15936</c:v>
                </c:pt>
                <c:pt idx="18">
                  <c:v>16091</c:v>
                </c:pt>
                <c:pt idx="19">
                  <c:v>15778</c:v>
                </c:pt>
                <c:pt idx="20">
                  <c:v>13941</c:v>
                </c:pt>
                <c:pt idx="21">
                  <c:v>15016</c:v>
                </c:pt>
                <c:pt idx="22">
                  <c:v>15361</c:v>
                </c:pt>
                <c:pt idx="23">
                  <c:v>15580</c:v>
                </c:pt>
                <c:pt idx="24">
                  <c:v>16225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AC-4F30-8EC3-E2CDE869F1D5}"/>
            </c:ext>
          </c:extLst>
        </c:ser>
        <c:ser>
          <c:idx val="1"/>
          <c:order val="1"/>
          <c:tx>
            <c:strRef>
              <c:f>'Ethanol Production'!$E$3</c:f>
              <c:strCache>
                <c:ptCount val="1"/>
                <c:pt idx="0">
                  <c:v>Consumption</c:v>
                </c:pt>
              </c:strCache>
            </c:strRef>
          </c:tx>
          <c:spPr>
            <a:ln w="34925"/>
          </c:spPr>
          <c:cat>
            <c:numRef>
              <c:f>'Ethanol Production'!$B$4:$B$28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'Ethanol Production'!$E$4:$E$28</c:f>
              <c:numCache>
                <c:formatCode>#,##0</c:formatCode>
                <c:ptCount val="25"/>
                <c:pt idx="0">
                  <c:v>1653</c:v>
                </c:pt>
                <c:pt idx="1">
                  <c:v>1741</c:v>
                </c:pt>
                <c:pt idx="2">
                  <c:v>2073</c:v>
                </c:pt>
                <c:pt idx="3">
                  <c:v>2826</c:v>
                </c:pt>
                <c:pt idx="4">
                  <c:v>3552</c:v>
                </c:pt>
                <c:pt idx="5">
                  <c:v>4059</c:v>
                </c:pt>
                <c:pt idx="6">
                  <c:v>5481</c:v>
                </c:pt>
                <c:pt idx="7">
                  <c:v>6886</c:v>
                </c:pt>
                <c:pt idx="8">
                  <c:v>9683</c:v>
                </c:pt>
                <c:pt idx="9">
                  <c:v>11037</c:v>
                </c:pt>
                <c:pt idx="10">
                  <c:v>12858</c:v>
                </c:pt>
                <c:pt idx="11">
                  <c:v>12893</c:v>
                </c:pt>
                <c:pt idx="12">
                  <c:v>12882</c:v>
                </c:pt>
                <c:pt idx="13">
                  <c:v>13216</c:v>
                </c:pt>
                <c:pt idx="14">
                  <c:v>13444</c:v>
                </c:pt>
                <c:pt idx="15">
                  <c:v>13947</c:v>
                </c:pt>
                <c:pt idx="16">
                  <c:v>14356</c:v>
                </c:pt>
                <c:pt idx="17">
                  <c:v>14485</c:v>
                </c:pt>
                <c:pt idx="18">
                  <c:v>14420</c:v>
                </c:pt>
                <c:pt idx="19">
                  <c:v>14552</c:v>
                </c:pt>
                <c:pt idx="20">
                  <c:v>12681</c:v>
                </c:pt>
                <c:pt idx="21">
                  <c:v>13944</c:v>
                </c:pt>
                <c:pt idx="22">
                  <c:v>14023</c:v>
                </c:pt>
                <c:pt idx="23">
                  <c:v>14230</c:v>
                </c:pt>
                <c:pt idx="24">
                  <c:v>14245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AC-4F30-8EC3-E2CDE869F1D5}"/>
            </c:ext>
          </c:extLst>
        </c:ser>
        <c:ser>
          <c:idx val="2"/>
          <c:order val="2"/>
          <c:tx>
            <c:v>Net Imports</c:v>
          </c:tx>
          <c:spPr>
            <a:ln w="34925"/>
          </c:spPr>
          <c:cat>
            <c:numRef>
              <c:f>'Ethanol Production'!$B$4:$B$28</c:f>
              <c:numCache>
                <c:formatCode>General</c:formatCode>
                <c:ptCount val="25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</c:numCache>
            </c:numRef>
          </c:cat>
          <c:val>
            <c:numRef>
              <c:f>'Ethanol Production'!$D$4:$D$28</c:f>
              <c:numCache>
                <c:formatCode>#,##0</c:formatCode>
                <c:ptCount val="25"/>
                <c:pt idx="0">
                  <c:v>31</c:v>
                </c:pt>
                <c:pt idx="1">
                  <c:v>-24</c:v>
                </c:pt>
                <c:pt idx="2">
                  <c:v>-67</c:v>
                </c:pt>
                <c:pt idx="3">
                  <c:v>22</c:v>
                </c:pt>
                <c:pt idx="4">
                  <c:v>148</c:v>
                </c:pt>
                <c:pt idx="5">
                  <c:v>155</c:v>
                </c:pt>
                <c:pt idx="6">
                  <c:v>597</c:v>
                </c:pt>
                <c:pt idx="7">
                  <c:v>365</c:v>
                </c:pt>
                <c:pt idx="8">
                  <c:v>374</c:v>
                </c:pt>
                <c:pt idx="9">
                  <c:v>99</c:v>
                </c:pt>
                <c:pt idx="10">
                  <c:v>-440</c:v>
                </c:pt>
                <c:pt idx="11">
                  <c:v>-1036</c:v>
                </c:pt>
                <c:pt idx="12">
                  <c:v>-336</c:v>
                </c:pt>
                <c:pt idx="13">
                  <c:v>-77</c:v>
                </c:pt>
                <c:pt idx="14">
                  <c:v>-869</c:v>
                </c:pt>
                <c:pt idx="15">
                  <c:v>-860</c:v>
                </c:pt>
                <c:pt idx="16">
                  <c:v>-1057</c:v>
                </c:pt>
                <c:pt idx="17">
                  <c:v>-1451</c:v>
                </c:pt>
                <c:pt idx="18">
                  <c:v>-1671</c:v>
                </c:pt>
                <c:pt idx="19">
                  <c:v>-1226</c:v>
                </c:pt>
                <c:pt idx="20">
                  <c:v>-1260</c:v>
                </c:pt>
                <c:pt idx="21">
                  <c:v>-1072</c:v>
                </c:pt>
                <c:pt idx="22">
                  <c:v>-1338</c:v>
                </c:pt>
                <c:pt idx="23">
                  <c:v>-1350</c:v>
                </c:pt>
                <c:pt idx="24">
                  <c:v>-1980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3AC-4F30-8EC3-E2CDE869F1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5320264"/>
        <c:axId val="395320656"/>
      </c:lineChart>
      <c:catAx>
        <c:axId val="395320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txPr>
          <a:bodyPr rot="-5400000" vert="horz"/>
          <a:lstStyle/>
          <a:p>
            <a:pPr>
              <a:defRPr/>
            </a:pPr>
            <a:endParaRPr lang="en-US"/>
          </a:p>
        </c:txPr>
        <c:crossAx val="395320656"/>
        <c:crosses val="autoZero"/>
        <c:auto val="1"/>
        <c:lblAlgn val="ctr"/>
        <c:lblOffset val="100"/>
        <c:noMultiLvlLbl val="0"/>
      </c:catAx>
      <c:valAx>
        <c:axId val="395320656"/>
        <c:scaling>
          <c:orientation val="minMax"/>
          <c:max val="17000"/>
          <c:min val="-20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100"/>
                </a:pPr>
                <a:r>
                  <a:rPr lang="en-US" sz="1100"/>
                  <a:t>Millions of Gallons</a:t>
                </a:r>
              </a:p>
            </c:rich>
          </c:tx>
          <c:layout>
            <c:manualLayout>
              <c:xMode val="edge"/>
              <c:yMode val="edge"/>
              <c:x val="2.4960997008241101E-2"/>
              <c:y val="0.32598116411919098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395320264"/>
        <c:crosses val="autoZero"/>
        <c:crossBetween val="between"/>
        <c:majorUnit val="1000"/>
      </c:valAx>
    </c:plotArea>
    <c:legend>
      <c:legendPos val="b"/>
      <c:layout>
        <c:manualLayout>
          <c:xMode val="edge"/>
          <c:yMode val="edge"/>
          <c:x val="0.31080748384685064"/>
          <c:y val="0.94574439608171412"/>
          <c:w val="0.45637468942263343"/>
          <c:h val="4.0738401149068668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0000000000002" r="0.750000000000002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https://afdc.energy.gov/data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5777</xdr:colOff>
      <xdr:row>1</xdr:row>
      <xdr:rowOff>8466</xdr:rowOff>
    </xdr:from>
    <xdr:to>
      <xdr:col>24</xdr:col>
      <xdr:colOff>25898</xdr:colOff>
      <xdr:row>29</xdr:row>
      <xdr:rowOff>173181</xdr:rowOff>
    </xdr:to>
    <xdr:graphicFrame macro="">
      <xdr:nvGraphicFramePr>
        <xdr:cNvPr id="2" name="Chart 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0.83211</cdr:x>
      <cdr:y>0.93382</cdr:y>
    </cdr:from>
    <cdr:to>
      <cdr:x>0.99176</cdr:x>
      <cdr:y>0.98778</cdr:y>
    </cdr:to>
    <cdr:sp macro="" textlink="">
      <cdr:nvSpPr>
        <cdr:cNvPr id="8193" name="Text Box 1">
          <a:hlinkClick xmlns:a="http://schemas.openxmlformats.org/drawingml/2006/main" xmlns:r="http://schemas.openxmlformats.org/officeDocument/2006/relationships" r:id="rId1"/>
        </cdr:cNvPr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452587" y="5264187"/>
          <a:ext cx="1429916" cy="304187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0" tIns="0" rIns="27432" bIns="22860" anchor="b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afdc.energy.gov/data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47"/>
  <sheetViews>
    <sheetView tabSelected="1" zoomScaleNormal="100" zoomScalePageLayoutView="125" workbookViewId="0">
      <selection activeCell="I41" sqref="I41"/>
    </sheetView>
  </sheetViews>
  <sheetFormatPr defaultColWidth="8.7109375" defaultRowHeight="12.75" x14ac:dyDescent="0.2"/>
  <cols>
    <col min="1" max="1" width="4.7109375" customWidth="1"/>
    <col min="2" max="2" width="6.7109375" customWidth="1"/>
    <col min="3" max="3" width="11" customWidth="1"/>
    <col min="4" max="4" width="17.140625" customWidth="1"/>
    <col min="5" max="5" width="15.7109375" customWidth="1"/>
    <col min="6" max="6" width="6.42578125" customWidth="1"/>
    <col min="8" max="8" width="11.42578125" customWidth="1"/>
    <col min="9" max="9" width="17.42578125" customWidth="1"/>
    <col min="10" max="10" width="14.7109375" customWidth="1"/>
    <col min="11" max="11" width="4.7109375" customWidth="1"/>
    <col min="12" max="12" width="10.7109375" customWidth="1"/>
    <col min="14" max="14" width="10.42578125" bestFit="1" customWidth="1"/>
    <col min="15" max="16" width="9.140625" customWidth="1"/>
  </cols>
  <sheetData>
    <row r="2" spans="2:12" ht="43.5" customHeight="1" x14ac:dyDescent="0.2">
      <c r="B2" s="82" t="s">
        <v>22</v>
      </c>
      <c r="C2" s="83"/>
      <c r="D2" s="83"/>
      <c r="E2" s="84"/>
      <c r="G2" s="79" t="s">
        <v>21</v>
      </c>
      <c r="H2" s="80"/>
      <c r="I2" s="80"/>
      <c r="J2" s="81"/>
    </row>
    <row r="3" spans="2:12" ht="57.75" customHeight="1" x14ac:dyDescent="0.2">
      <c r="B3" s="18" t="s">
        <v>1</v>
      </c>
      <c r="C3" s="23" t="s">
        <v>2</v>
      </c>
      <c r="D3" s="23" t="s">
        <v>18</v>
      </c>
      <c r="E3" s="19" t="s">
        <v>3</v>
      </c>
      <c r="G3" s="41" t="s">
        <v>1</v>
      </c>
      <c r="H3" s="20" t="s">
        <v>4</v>
      </c>
      <c r="I3" s="71" t="s">
        <v>19</v>
      </c>
      <c r="J3" s="42" t="s">
        <v>3</v>
      </c>
    </row>
    <row r="4" spans="2:12" x14ac:dyDescent="0.2">
      <c r="B4" s="11">
        <v>2000</v>
      </c>
      <c r="C4" s="2">
        <v>1622</v>
      </c>
      <c r="D4" s="21">
        <f t="shared" ref="D4:D17" si="0">E4-C4</f>
        <v>31</v>
      </c>
      <c r="E4" s="58">
        <v>1653</v>
      </c>
      <c r="F4" s="4"/>
      <c r="G4" s="43">
        <v>2000</v>
      </c>
      <c r="H4" s="36">
        <v>1067</v>
      </c>
      <c r="I4" s="10">
        <f t="shared" ref="I4:I19" si="1">J4-H4</f>
        <v>19.859247135842907</v>
      </c>
      <c r="J4" s="44">
        <f t="shared" ref="J4:J21" si="2">E4*(76330/116090)</f>
        <v>1086.8592471358429</v>
      </c>
      <c r="K4" s="6"/>
      <c r="L4" s="5"/>
    </row>
    <row r="5" spans="2:12" x14ac:dyDescent="0.2">
      <c r="B5" s="11">
        <v>2001</v>
      </c>
      <c r="C5" s="51">
        <v>1765</v>
      </c>
      <c r="D5" s="21">
        <f t="shared" si="0"/>
        <v>-24</v>
      </c>
      <c r="E5" s="59">
        <v>1741</v>
      </c>
      <c r="F5" s="4"/>
      <c r="G5" s="43">
        <v>2001</v>
      </c>
      <c r="H5" s="37">
        <v>1161</v>
      </c>
      <c r="I5" s="10">
        <f t="shared" si="1"/>
        <v>-16.280127487294294</v>
      </c>
      <c r="J5" s="44">
        <f t="shared" si="2"/>
        <v>1144.7198725127057</v>
      </c>
      <c r="K5" s="6"/>
      <c r="L5" s="5"/>
    </row>
    <row r="6" spans="2:12" x14ac:dyDescent="0.2">
      <c r="B6" s="11">
        <v>2002</v>
      </c>
      <c r="C6" s="51">
        <v>2140</v>
      </c>
      <c r="D6" s="21">
        <f t="shared" si="0"/>
        <v>-67</v>
      </c>
      <c r="E6" s="59">
        <v>2073</v>
      </c>
      <c r="F6" s="4"/>
      <c r="G6" s="43">
        <v>2002</v>
      </c>
      <c r="H6" s="37">
        <v>1407</v>
      </c>
      <c r="I6" s="10">
        <f t="shared" si="1"/>
        <v>-43.987768110948309</v>
      </c>
      <c r="J6" s="44">
        <f t="shared" si="2"/>
        <v>1363.0122318890517</v>
      </c>
      <c r="K6" s="6"/>
      <c r="L6" s="5"/>
    </row>
    <row r="7" spans="2:12" x14ac:dyDescent="0.2">
      <c r="B7" s="11">
        <v>2003</v>
      </c>
      <c r="C7" s="51">
        <v>2804</v>
      </c>
      <c r="D7" s="21">
        <f t="shared" si="0"/>
        <v>22</v>
      </c>
      <c r="E7" s="59">
        <v>2826</v>
      </c>
      <c r="F7" s="4"/>
      <c r="G7" s="43">
        <v>2003</v>
      </c>
      <c r="H7" s="37">
        <v>1844</v>
      </c>
      <c r="I7" s="10">
        <f t="shared" si="1"/>
        <v>14.115083125161618</v>
      </c>
      <c r="J7" s="44">
        <f t="shared" si="2"/>
        <v>1858.1150831251616</v>
      </c>
      <c r="K7" s="6"/>
      <c r="L7" s="5"/>
    </row>
    <row r="8" spans="2:12" x14ac:dyDescent="0.2">
      <c r="B8" s="11">
        <v>2004</v>
      </c>
      <c r="C8" s="51">
        <v>3404</v>
      </c>
      <c r="D8" s="21">
        <f t="shared" si="0"/>
        <v>148</v>
      </c>
      <c r="E8" s="59">
        <v>3552</v>
      </c>
      <c r="F8" s="4"/>
      <c r="G8" s="43">
        <v>2004</v>
      </c>
      <c r="H8" s="37">
        <v>2238</v>
      </c>
      <c r="I8" s="10">
        <f t="shared" si="1"/>
        <v>97.46524248427977</v>
      </c>
      <c r="J8" s="44">
        <f t="shared" si="2"/>
        <v>2335.4652424842798</v>
      </c>
      <c r="K8" s="6"/>
      <c r="L8" s="5"/>
    </row>
    <row r="9" spans="2:12" x14ac:dyDescent="0.2">
      <c r="B9" s="11">
        <v>2005</v>
      </c>
      <c r="C9" s="51">
        <v>3904</v>
      </c>
      <c r="D9" s="21">
        <f t="shared" si="0"/>
        <v>155</v>
      </c>
      <c r="E9" s="59">
        <v>4059</v>
      </c>
      <c r="F9" s="4"/>
      <c r="G9" s="43">
        <v>2005</v>
      </c>
      <c r="H9" s="37">
        <v>2567</v>
      </c>
      <c r="I9" s="10">
        <f t="shared" si="1"/>
        <v>101.82134550779574</v>
      </c>
      <c r="J9" s="44">
        <f t="shared" si="2"/>
        <v>2668.8213455077957</v>
      </c>
      <c r="K9" s="6"/>
      <c r="L9" s="5"/>
    </row>
    <row r="10" spans="2:12" x14ac:dyDescent="0.2">
      <c r="B10" s="11">
        <v>2006</v>
      </c>
      <c r="C10" s="51">
        <v>4884</v>
      </c>
      <c r="D10" s="21">
        <f t="shared" si="0"/>
        <v>597</v>
      </c>
      <c r="E10" s="59">
        <v>5481</v>
      </c>
      <c r="F10" s="4"/>
      <c r="G10" s="43">
        <v>2006</v>
      </c>
      <c r="H10" s="37">
        <v>3211</v>
      </c>
      <c r="I10" s="10">
        <f t="shared" si="1"/>
        <v>392.79645102937411</v>
      </c>
      <c r="J10" s="44">
        <f t="shared" si="2"/>
        <v>3603.7964510293741</v>
      </c>
      <c r="K10" s="6"/>
      <c r="L10" s="5"/>
    </row>
    <row r="11" spans="2:12" x14ac:dyDescent="0.2">
      <c r="B11" s="11">
        <v>2007</v>
      </c>
      <c r="C11" s="51">
        <v>6521</v>
      </c>
      <c r="D11" s="21">
        <f t="shared" si="0"/>
        <v>365</v>
      </c>
      <c r="E11" s="59">
        <v>6886</v>
      </c>
      <c r="F11" s="4"/>
      <c r="G11" s="43">
        <v>2007</v>
      </c>
      <c r="H11" s="37">
        <v>4288</v>
      </c>
      <c r="I11" s="10">
        <f t="shared" si="1"/>
        <v>239.59393573951274</v>
      </c>
      <c r="J11" s="44">
        <f t="shared" si="2"/>
        <v>4527.5939357395127</v>
      </c>
      <c r="K11" s="6"/>
      <c r="L11" s="5"/>
    </row>
    <row r="12" spans="2:12" x14ac:dyDescent="0.2">
      <c r="B12" s="11">
        <v>2008</v>
      </c>
      <c r="C12" s="51">
        <v>9309</v>
      </c>
      <c r="D12" s="21">
        <f t="shared" si="0"/>
        <v>374</v>
      </c>
      <c r="E12" s="59">
        <v>9683</v>
      </c>
      <c r="F12" s="4"/>
      <c r="G12" s="43">
        <v>2008</v>
      </c>
      <c r="H12" s="37">
        <v>6121</v>
      </c>
      <c r="I12" s="10">
        <f t="shared" si="1"/>
        <v>245.64131277457182</v>
      </c>
      <c r="J12" s="44">
        <f t="shared" si="2"/>
        <v>6366.6413127745718</v>
      </c>
      <c r="K12" s="6"/>
      <c r="L12" s="5"/>
    </row>
    <row r="13" spans="2:12" x14ac:dyDescent="0.2">
      <c r="B13" s="11">
        <v>2009</v>
      </c>
      <c r="C13" s="51">
        <v>10938</v>
      </c>
      <c r="D13" s="21">
        <f t="shared" si="0"/>
        <v>99</v>
      </c>
      <c r="E13" s="59">
        <v>11037</v>
      </c>
      <c r="F13" s="4"/>
      <c r="G13" s="43">
        <v>2009</v>
      </c>
      <c r="H13" s="37">
        <v>7192</v>
      </c>
      <c r="I13" s="10">
        <f t="shared" si="1"/>
        <v>64.905935050392145</v>
      </c>
      <c r="J13" s="44">
        <f t="shared" si="2"/>
        <v>7256.9059350503921</v>
      </c>
      <c r="K13" s="6"/>
      <c r="L13" s="5"/>
    </row>
    <row r="14" spans="2:12" x14ac:dyDescent="0.2">
      <c r="B14" s="11">
        <v>2010</v>
      </c>
      <c r="C14" s="51">
        <v>13298</v>
      </c>
      <c r="D14" s="21">
        <f t="shared" si="0"/>
        <v>-440</v>
      </c>
      <c r="E14" s="59">
        <v>12858</v>
      </c>
      <c r="F14" s="4"/>
      <c r="G14" s="43">
        <v>2010</v>
      </c>
      <c r="H14" s="37">
        <v>8743</v>
      </c>
      <c r="I14" s="10">
        <f t="shared" si="1"/>
        <v>-288.77362391248062</v>
      </c>
      <c r="J14" s="44">
        <f t="shared" si="2"/>
        <v>8454.2263760875194</v>
      </c>
      <c r="K14" s="6"/>
      <c r="L14" s="5"/>
    </row>
    <row r="15" spans="2:12" x14ac:dyDescent="0.2">
      <c r="B15" s="11">
        <v>2011</v>
      </c>
      <c r="C15" s="51">
        <v>13929</v>
      </c>
      <c r="D15" s="21">
        <f t="shared" si="0"/>
        <v>-1036</v>
      </c>
      <c r="E15" s="59">
        <v>12893</v>
      </c>
      <c r="F15" s="4"/>
      <c r="G15" s="43">
        <v>2011</v>
      </c>
      <c r="H15" s="37">
        <v>9159</v>
      </c>
      <c r="I15" s="10">
        <f t="shared" si="1"/>
        <v>-681.76087518304666</v>
      </c>
      <c r="J15" s="44">
        <f t="shared" si="2"/>
        <v>8477.2391248169533</v>
      </c>
      <c r="K15" s="6"/>
      <c r="L15" s="5"/>
    </row>
    <row r="16" spans="2:12" x14ac:dyDescent="0.2">
      <c r="B16" s="11">
        <v>2012</v>
      </c>
      <c r="C16" s="51">
        <v>13218</v>
      </c>
      <c r="D16" s="21">
        <f t="shared" si="0"/>
        <v>-336</v>
      </c>
      <c r="E16" s="59">
        <v>12882</v>
      </c>
      <c r="F16" s="4"/>
      <c r="G16" s="43">
        <v>2012</v>
      </c>
      <c r="H16" s="37">
        <v>8691</v>
      </c>
      <c r="I16" s="10">
        <f t="shared" si="1"/>
        <v>-220.993453355155</v>
      </c>
      <c r="J16" s="44">
        <f t="shared" si="2"/>
        <v>8470.006546644845</v>
      </c>
      <c r="K16" s="6"/>
      <c r="L16" s="5"/>
    </row>
    <row r="17" spans="2:12" x14ac:dyDescent="0.2">
      <c r="B17" s="11">
        <v>2013</v>
      </c>
      <c r="C17" s="51">
        <v>13293</v>
      </c>
      <c r="D17" s="21">
        <f t="shared" si="0"/>
        <v>-77</v>
      </c>
      <c r="E17" s="59">
        <v>13216</v>
      </c>
      <c r="F17" s="4"/>
      <c r="G17" s="43">
        <v>2013</v>
      </c>
      <c r="H17" s="37">
        <v>8740</v>
      </c>
      <c r="I17" s="10">
        <f t="shared" si="1"/>
        <v>-50.386079765698014</v>
      </c>
      <c r="J17" s="44">
        <f t="shared" si="2"/>
        <v>8689.613920234302</v>
      </c>
      <c r="K17" s="6"/>
      <c r="L17" s="5"/>
    </row>
    <row r="18" spans="2:12" x14ac:dyDescent="0.2">
      <c r="B18" s="13">
        <v>2014</v>
      </c>
      <c r="C18" s="52">
        <v>14313</v>
      </c>
      <c r="D18" s="22">
        <f t="shared" ref="D18:D24" si="3">E18-C18</f>
        <v>-869</v>
      </c>
      <c r="E18" s="60">
        <v>13444</v>
      </c>
      <c r="G18" s="45">
        <v>2014</v>
      </c>
      <c r="H18" s="38">
        <v>9411</v>
      </c>
      <c r="I18" s="14">
        <f t="shared" si="1"/>
        <v>-571.47445947109918</v>
      </c>
      <c r="J18" s="46">
        <f t="shared" si="2"/>
        <v>8839.5255405289008</v>
      </c>
      <c r="K18" s="6"/>
      <c r="L18" s="5"/>
    </row>
    <row r="19" spans="2:12" x14ac:dyDescent="0.2">
      <c r="B19" s="13">
        <v>2015</v>
      </c>
      <c r="C19" s="53">
        <v>14807</v>
      </c>
      <c r="D19" s="22">
        <f t="shared" si="3"/>
        <v>-860</v>
      </c>
      <c r="E19" s="61">
        <v>13947</v>
      </c>
      <c r="G19" s="45">
        <v>2015</v>
      </c>
      <c r="H19" s="39">
        <v>9736</v>
      </c>
      <c r="I19" s="14">
        <f t="shared" si="1"/>
        <v>-565.74838487380475</v>
      </c>
      <c r="J19" s="46">
        <f t="shared" si="2"/>
        <v>9170.2516151261952</v>
      </c>
      <c r="K19" s="6"/>
      <c r="L19" s="5"/>
    </row>
    <row r="20" spans="2:12" x14ac:dyDescent="0.2">
      <c r="B20" s="13">
        <v>2016</v>
      </c>
      <c r="C20" s="53">
        <v>15413</v>
      </c>
      <c r="D20" s="22">
        <f t="shared" si="3"/>
        <v>-1057</v>
      </c>
      <c r="E20" s="61">
        <v>14356</v>
      </c>
      <c r="G20" s="45">
        <v>2016</v>
      </c>
      <c r="H20" s="39">
        <v>10134</v>
      </c>
      <c r="I20" s="14">
        <f>J20-H20</f>
        <v>-694.82797829270385</v>
      </c>
      <c r="J20" s="46">
        <f t="shared" si="2"/>
        <v>9439.1720217072962</v>
      </c>
      <c r="K20" s="6"/>
      <c r="L20" s="5"/>
    </row>
    <row r="21" spans="2:12" x14ac:dyDescent="0.2">
      <c r="B21" s="13">
        <v>2017</v>
      </c>
      <c r="C21" s="53">
        <v>15936</v>
      </c>
      <c r="D21" s="22">
        <f t="shared" si="3"/>
        <v>-1451</v>
      </c>
      <c r="E21" s="61">
        <v>14485</v>
      </c>
      <c r="F21" s="32"/>
      <c r="G21" s="45">
        <v>2017</v>
      </c>
      <c r="H21" s="39">
        <v>10478</v>
      </c>
      <c r="I21" s="14">
        <f>J21-H21</f>
        <v>-954.00956154707455</v>
      </c>
      <c r="J21" s="46">
        <f t="shared" si="2"/>
        <v>9523.9904384529254</v>
      </c>
      <c r="K21" s="6"/>
      <c r="L21" s="5"/>
    </row>
    <row r="22" spans="2:12" x14ac:dyDescent="0.2">
      <c r="B22" s="13">
        <v>2018</v>
      </c>
      <c r="C22" s="53">
        <v>16091</v>
      </c>
      <c r="D22" s="22">
        <f t="shared" si="3"/>
        <v>-1671</v>
      </c>
      <c r="E22" s="61">
        <v>14420</v>
      </c>
      <c r="F22" s="33"/>
      <c r="G22" s="45">
        <v>2018</v>
      </c>
      <c r="H22" s="40">
        <v>10580</v>
      </c>
      <c r="I22" s="31">
        <f>J22-H22</f>
        <v>-1098.7475234731664</v>
      </c>
      <c r="J22" s="47">
        <f>E22*(76330/116090)</f>
        <v>9481.2524765268336</v>
      </c>
      <c r="K22" s="6"/>
      <c r="L22" s="5"/>
    </row>
    <row r="23" spans="2:12" x14ac:dyDescent="0.2">
      <c r="B23" s="25">
        <v>2019</v>
      </c>
      <c r="C23" s="54">
        <v>15778</v>
      </c>
      <c r="D23" s="22">
        <f t="shared" si="3"/>
        <v>-1226</v>
      </c>
      <c r="E23" s="62">
        <v>14552</v>
      </c>
      <c r="F23" s="28"/>
      <c r="G23" s="25">
        <v>2019</v>
      </c>
      <c r="H23" s="40">
        <v>10374</v>
      </c>
      <c r="I23" s="31">
        <f t="shared" ref="I23:I24" si="4">J23-H23</f>
        <v>-805.9565854078719</v>
      </c>
      <c r="J23" s="47">
        <f>E23*(76330/116090)</f>
        <v>9568.0434145921281</v>
      </c>
      <c r="K23" s="6"/>
      <c r="L23" s="5"/>
    </row>
    <row r="24" spans="2:12" x14ac:dyDescent="0.2">
      <c r="B24" s="25">
        <v>2020</v>
      </c>
      <c r="C24" s="55">
        <v>13941</v>
      </c>
      <c r="D24" s="22">
        <f t="shared" si="3"/>
        <v>-1260</v>
      </c>
      <c r="E24" s="63">
        <v>12681</v>
      </c>
      <c r="F24" s="28"/>
      <c r="G24" s="25">
        <v>2020</v>
      </c>
      <c r="H24" s="40">
        <v>9166</v>
      </c>
      <c r="I24" s="31">
        <f t="shared" si="4"/>
        <v>-828.15238177276115</v>
      </c>
      <c r="J24" s="47">
        <f>E24*(76330/116090)</f>
        <v>8337.8476182272389</v>
      </c>
      <c r="K24" s="6"/>
      <c r="L24" s="5"/>
    </row>
    <row r="25" spans="2:12" x14ac:dyDescent="0.2">
      <c r="B25" s="27">
        <v>2021</v>
      </c>
      <c r="C25" s="56">
        <v>15016</v>
      </c>
      <c r="D25" s="22">
        <f>E25-C25</f>
        <v>-1072</v>
      </c>
      <c r="E25" s="64">
        <v>13944</v>
      </c>
      <c r="F25" s="28"/>
      <c r="G25" s="48">
        <v>2021</v>
      </c>
      <c r="H25" s="40">
        <v>9873</v>
      </c>
      <c r="I25" s="68">
        <f>J25-H25</f>
        <v>-704.72090619347</v>
      </c>
      <c r="J25" s="47">
        <f>E25*(76330/116090)</f>
        <v>9168.27909380653</v>
      </c>
      <c r="K25" s="6"/>
      <c r="L25" s="5"/>
    </row>
    <row r="26" spans="2:12" x14ac:dyDescent="0.2">
      <c r="B26" s="27">
        <v>2022</v>
      </c>
      <c r="C26" s="57">
        <v>15361</v>
      </c>
      <c r="D26" s="22">
        <f>E26-C26</f>
        <v>-1338</v>
      </c>
      <c r="E26" s="65">
        <v>14023</v>
      </c>
      <c r="F26" s="28"/>
      <c r="G26" s="48">
        <v>2022</v>
      </c>
      <c r="H26" s="36">
        <v>10100</v>
      </c>
      <c r="I26" s="10">
        <f>J26-H26</f>
        <v>-879.77784477560454</v>
      </c>
      <c r="J26" s="47">
        <f t="shared" ref="J26:J28" si="5">E26*(76330/116090)</f>
        <v>9220.2221552243955</v>
      </c>
      <c r="K26" s="6"/>
      <c r="L26" s="5"/>
    </row>
    <row r="27" spans="2:12" x14ac:dyDescent="0.2">
      <c r="B27" s="27">
        <v>2023</v>
      </c>
      <c r="C27" s="57">
        <v>15580</v>
      </c>
      <c r="D27" s="22">
        <f>E27-C27</f>
        <v>-1350</v>
      </c>
      <c r="E27" s="65">
        <v>14230</v>
      </c>
      <c r="F27" s="28"/>
      <c r="G27" s="48">
        <v>2023</v>
      </c>
      <c r="H27" s="36">
        <v>10244</v>
      </c>
      <c r="I27" s="10">
        <f>J27-H27</f>
        <v>-887.67387371866607</v>
      </c>
      <c r="J27" s="47">
        <f t="shared" si="5"/>
        <v>9356.3261262813339</v>
      </c>
      <c r="K27" s="6"/>
      <c r="L27" s="5"/>
    </row>
    <row r="28" spans="2:12" x14ac:dyDescent="0.2">
      <c r="B28" s="26">
        <v>2024</v>
      </c>
      <c r="C28" s="49">
        <v>16225</v>
      </c>
      <c r="D28" s="29">
        <f>E28-C28</f>
        <v>-1980</v>
      </c>
      <c r="E28" s="66">
        <v>14245</v>
      </c>
      <c r="F28" s="28"/>
      <c r="G28" s="26">
        <v>2024</v>
      </c>
      <c r="H28" s="69">
        <v>10668</v>
      </c>
      <c r="I28" s="30">
        <f t="shared" ref="I28" si="6">J28-H28</f>
        <v>-1301.8112671203362</v>
      </c>
      <c r="J28" s="50">
        <f t="shared" si="5"/>
        <v>9366.1887328796638</v>
      </c>
      <c r="K28" s="6"/>
      <c r="L28" s="5"/>
    </row>
    <row r="29" spans="2:12" x14ac:dyDescent="0.2">
      <c r="B29" s="7"/>
      <c r="F29" s="34"/>
      <c r="K29" s="6"/>
      <c r="L29" s="5"/>
    </row>
    <row r="30" spans="2:12" ht="35.25" customHeight="1" x14ac:dyDescent="0.2">
      <c r="B30" s="85" t="s">
        <v>5</v>
      </c>
      <c r="C30" s="85"/>
      <c r="D30" s="85"/>
      <c r="E30" s="85"/>
      <c r="F30" s="85"/>
      <c r="G30" s="85"/>
      <c r="H30" s="85"/>
      <c r="I30" s="85"/>
      <c r="J30" s="85"/>
      <c r="K30" s="6"/>
      <c r="L30" s="5"/>
    </row>
    <row r="31" spans="2:12" x14ac:dyDescent="0.2">
      <c r="B31" s="86" t="s">
        <v>16</v>
      </c>
      <c r="C31" s="86"/>
      <c r="D31" s="86"/>
      <c r="E31" s="86"/>
      <c r="F31" s="86"/>
      <c r="G31" s="86"/>
      <c r="H31" s="86"/>
      <c r="I31" s="86"/>
      <c r="J31" s="86"/>
      <c r="K31" s="6"/>
      <c r="L31" s="5"/>
    </row>
    <row r="32" spans="2:12" x14ac:dyDescent="0.2">
      <c r="B32" s="87" t="s">
        <v>6</v>
      </c>
      <c r="C32" s="87"/>
      <c r="D32" s="87"/>
      <c r="E32" s="87"/>
      <c r="F32" s="87"/>
      <c r="G32" s="87"/>
      <c r="H32" s="87"/>
      <c r="I32" s="87"/>
      <c r="J32" s="87"/>
      <c r="K32" s="6"/>
      <c r="L32" s="5"/>
    </row>
    <row r="33" spans="2:12" ht="18.95" customHeight="1" x14ac:dyDescent="0.2">
      <c r="B33" s="88" t="s">
        <v>20</v>
      </c>
      <c r="C33" s="88"/>
      <c r="D33" s="88"/>
      <c r="E33" s="88"/>
      <c r="F33" s="88"/>
      <c r="G33" s="88"/>
      <c r="H33" s="88"/>
      <c r="I33" s="88"/>
      <c r="J33" s="88"/>
      <c r="K33" s="6"/>
      <c r="L33" s="5"/>
    </row>
    <row r="34" spans="2:12" ht="26.1" customHeight="1" x14ac:dyDescent="0.2">
      <c r="B34" s="89" t="s">
        <v>17</v>
      </c>
      <c r="C34" s="89"/>
      <c r="D34" s="89"/>
      <c r="E34" s="89"/>
      <c r="F34" s="89"/>
      <c r="G34" s="89"/>
      <c r="H34" s="89"/>
      <c r="I34" s="89"/>
      <c r="J34" s="89"/>
    </row>
    <row r="35" spans="2:12" ht="26.1" customHeight="1" x14ac:dyDescent="0.2">
      <c r="B35" s="86" t="s">
        <v>7</v>
      </c>
      <c r="C35" s="86"/>
      <c r="D35" s="86"/>
      <c r="E35" s="86"/>
      <c r="F35" s="86"/>
      <c r="G35" s="86"/>
      <c r="H35" s="86"/>
      <c r="I35" s="86"/>
      <c r="J35" s="86"/>
    </row>
    <row r="36" spans="2:12" ht="43.35" customHeight="1" x14ac:dyDescent="0.2">
      <c r="B36" s="86" t="s">
        <v>8</v>
      </c>
      <c r="C36" s="86"/>
      <c r="D36" s="86"/>
      <c r="E36" s="86"/>
      <c r="F36" s="86"/>
      <c r="G36" s="86"/>
      <c r="H36" s="86"/>
      <c r="I36" s="86"/>
      <c r="J36" s="86"/>
    </row>
    <row r="37" spans="2:12" x14ac:dyDescent="0.2">
      <c r="B37" s="86" t="s">
        <v>9</v>
      </c>
      <c r="C37" s="86"/>
      <c r="D37" s="86"/>
      <c r="E37" s="86"/>
      <c r="F37" s="86"/>
      <c r="G37" s="86"/>
      <c r="H37" s="86"/>
      <c r="I37" s="86"/>
      <c r="J37" s="86"/>
    </row>
    <row r="38" spans="2:12" x14ac:dyDescent="0.2">
      <c r="B38" s="90" t="s">
        <v>10</v>
      </c>
      <c r="C38" s="90"/>
      <c r="D38" s="67"/>
      <c r="E38" s="67"/>
      <c r="F38" s="67"/>
      <c r="G38" s="67"/>
      <c r="H38" s="67"/>
      <c r="K38" s="6"/>
      <c r="L38" s="5"/>
    </row>
    <row r="39" spans="2:12" x14ac:dyDescent="0.2">
      <c r="B39" s="91" t="s">
        <v>11</v>
      </c>
      <c r="C39" s="91"/>
      <c r="D39" s="91"/>
      <c r="E39" s="67"/>
      <c r="F39" s="67"/>
      <c r="G39" s="67"/>
      <c r="H39" s="67"/>
      <c r="K39" s="6"/>
      <c r="L39" s="70"/>
    </row>
    <row r="40" spans="2:12" x14ac:dyDescent="0.2">
      <c r="B40" s="78" t="s">
        <v>12</v>
      </c>
      <c r="C40" s="78"/>
      <c r="D40" s="78"/>
      <c r="E40" s="67"/>
      <c r="F40" s="67"/>
      <c r="G40" s="67"/>
      <c r="H40" s="67"/>
      <c r="K40" s="6"/>
      <c r="L40" s="70"/>
    </row>
    <row r="41" spans="2:12" x14ac:dyDescent="0.2">
      <c r="B41" s="78" t="s">
        <v>13</v>
      </c>
      <c r="C41" s="78"/>
      <c r="D41" s="78"/>
      <c r="E41" s="67"/>
      <c r="F41" s="67"/>
      <c r="G41" s="67"/>
      <c r="H41" s="67"/>
      <c r="L41" s="70"/>
    </row>
    <row r="42" spans="2:12" x14ac:dyDescent="0.2">
      <c r="B42" s="33"/>
      <c r="C42" s="33"/>
      <c r="D42" s="33"/>
      <c r="E42" s="33"/>
      <c r="F42" s="33"/>
      <c r="G42" s="33"/>
      <c r="H42" s="33"/>
      <c r="I42" s="33"/>
      <c r="J42" s="33"/>
      <c r="L42" s="70"/>
    </row>
    <row r="43" spans="2:12" x14ac:dyDescent="0.2">
      <c r="B43" s="78" t="s">
        <v>14</v>
      </c>
      <c r="C43" s="78"/>
      <c r="D43" s="78"/>
      <c r="E43" s="78"/>
      <c r="F43" s="78"/>
      <c r="G43" s="78"/>
      <c r="H43" s="78"/>
      <c r="I43" s="78"/>
      <c r="J43" s="78"/>
      <c r="L43" s="70"/>
    </row>
    <row r="44" spans="2:12" x14ac:dyDescent="0.2">
      <c r="B44" s="78" t="s">
        <v>23</v>
      </c>
      <c r="C44" s="78"/>
      <c r="D44" s="78"/>
      <c r="E44" s="78"/>
      <c r="F44" s="78"/>
      <c r="G44" s="78"/>
      <c r="H44" s="78"/>
      <c r="I44" s="78"/>
      <c r="J44" s="78"/>
      <c r="L44" s="70"/>
    </row>
    <row r="45" spans="2:12" x14ac:dyDescent="0.2">
      <c r="L45" s="70"/>
    </row>
    <row r="46" spans="2:12" x14ac:dyDescent="0.2">
      <c r="L46" s="70"/>
    </row>
    <row r="47" spans="2:12" x14ac:dyDescent="0.2">
      <c r="L47" s="5"/>
    </row>
  </sheetData>
  <mergeCells count="16">
    <mergeCell ref="B40:D40"/>
    <mergeCell ref="B41:D41"/>
    <mergeCell ref="B43:J43"/>
    <mergeCell ref="B44:J44"/>
    <mergeCell ref="G2:J2"/>
    <mergeCell ref="B2:E2"/>
    <mergeCell ref="B30:J30"/>
    <mergeCell ref="B31:J31"/>
    <mergeCell ref="B32:J32"/>
    <mergeCell ref="B36:J36"/>
    <mergeCell ref="B37:J37"/>
    <mergeCell ref="B33:J33"/>
    <mergeCell ref="B34:J34"/>
    <mergeCell ref="B35:J35"/>
    <mergeCell ref="B38:C38"/>
    <mergeCell ref="B39:D39"/>
  </mergeCells>
  <phoneticPr fontId="6" type="noConversion"/>
  <pageMargins left="0.75" right="0.75" top="1" bottom="1" header="0.5" footer="0.5"/>
  <pageSetup orientation="landscape" r:id="rId1"/>
  <headerFooter alignWithMargins="0"/>
  <ignoredErrors>
    <ignoredError sqref="I4:I19" formula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J34"/>
  <sheetViews>
    <sheetView topLeftCell="A7" zoomScaleNormal="100" workbookViewId="0">
      <selection activeCell="I23" sqref="I23"/>
    </sheetView>
  </sheetViews>
  <sheetFormatPr defaultColWidth="8.7109375" defaultRowHeight="12.75" x14ac:dyDescent="0.2"/>
  <cols>
    <col min="1" max="1" width="4.7109375" customWidth="1"/>
    <col min="2" max="2" width="6.7109375" customWidth="1"/>
    <col min="3" max="3" width="9.7109375" customWidth="1"/>
    <col min="4" max="4" width="18.7109375" customWidth="1"/>
    <col min="5" max="5" width="13" customWidth="1"/>
    <col min="8" max="8" width="9.42578125" customWidth="1"/>
    <col min="9" max="9" width="20.42578125" customWidth="1"/>
    <col min="10" max="10" width="12.28515625" customWidth="1"/>
    <col min="14" max="14" width="10.42578125" bestFit="1" customWidth="1"/>
    <col min="15" max="16" width="9.140625" customWidth="1"/>
  </cols>
  <sheetData>
    <row r="1" spans="2:10" ht="13.5" thickBot="1" x14ac:dyDescent="0.25"/>
    <row r="2" spans="2:10" ht="40.5" customHeight="1" thickBot="1" x14ac:dyDescent="0.25">
      <c r="B2" s="92" t="s">
        <v>0</v>
      </c>
      <c r="C2" s="93"/>
      <c r="D2" s="93"/>
      <c r="E2" s="94"/>
    </row>
    <row r="3" spans="2:10" ht="21.75" customHeight="1" x14ac:dyDescent="0.2">
      <c r="B3" s="18" t="s">
        <v>1</v>
      </c>
      <c r="C3" s="24" t="s">
        <v>4</v>
      </c>
      <c r="D3" s="24" t="s">
        <v>15</v>
      </c>
      <c r="E3" s="19" t="s">
        <v>3</v>
      </c>
    </row>
    <row r="4" spans="2:10" x14ac:dyDescent="0.2">
      <c r="B4" s="1">
        <v>2000</v>
      </c>
      <c r="C4" s="8">
        <v>1622.3340000000001</v>
      </c>
      <c r="D4" s="2">
        <v>31.079999999999927</v>
      </c>
      <c r="E4" s="9">
        <v>1653.414</v>
      </c>
      <c r="F4" s="5"/>
      <c r="H4" s="6"/>
      <c r="I4" s="6"/>
      <c r="J4" s="5"/>
    </row>
    <row r="5" spans="2:10" x14ac:dyDescent="0.2">
      <c r="B5" s="1">
        <v>2001</v>
      </c>
      <c r="C5" s="8">
        <v>1765.1759999999999</v>
      </c>
      <c r="D5" s="2">
        <v>-24.485999999999876</v>
      </c>
      <c r="E5" s="9">
        <v>1740.69</v>
      </c>
      <c r="F5" s="5"/>
      <c r="H5" s="6"/>
      <c r="I5" s="6"/>
      <c r="J5" s="5"/>
    </row>
    <row r="6" spans="2:10" x14ac:dyDescent="0.2">
      <c r="B6" s="1">
        <v>2002</v>
      </c>
      <c r="C6" s="8">
        <v>2140.152</v>
      </c>
      <c r="D6" s="2">
        <v>-67.032000000000153</v>
      </c>
      <c r="E6" s="9">
        <v>2073.12</v>
      </c>
      <c r="F6" s="5"/>
      <c r="H6" s="6"/>
      <c r="I6" s="6"/>
      <c r="J6" s="5"/>
    </row>
    <row r="7" spans="2:10" x14ac:dyDescent="0.2">
      <c r="B7" s="1">
        <v>2003</v>
      </c>
      <c r="C7" s="8">
        <v>2804.424</v>
      </c>
      <c r="D7" s="2">
        <v>21.588000000000193</v>
      </c>
      <c r="E7" s="9">
        <v>2826.0120000000002</v>
      </c>
      <c r="F7" s="5"/>
      <c r="H7" s="6"/>
      <c r="I7" s="6"/>
      <c r="J7" s="5"/>
    </row>
    <row r="8" spans="2:10" x14ac:dyDescent="0.2">
      <c r="B8" s="1">
        <v>2004</v>
      </c>
      <c r="C8" s="8">
        <v>3404.4360000000001</v>
      </c>
      <c r="D8" s="2">
        <v>147.75599999999986</v>
      </c>
      <c r="E8" s="9">
        <v>3552.192</v>
      </c>
      <c r="F8" s="5"/>
      <c r="H8" s="6"/>
      <c r="I8" s="6"/>
      <c r="J8" s="5"/>
    </row>
    <row r="9" spans="2:10" x14ac:dyDescent="0.2">
      <c r="B9" s="1">
        <v>2005</v>
      </c>
      <c r="C9" s="8">
        <v>3904.3620000000001</v>
      </c>
      <c r="D9" s="2">
        <v>154.26600000000008</v>
      </c>
      <c r="E9" s="9">
        <v>4058.6280000000002</v>
      </c>
      <c r="F9" s="5"/>
      <c r="H9" s="6"/>
      <c r="I9" s="6"/>
      <c r="J9" s="5"/>
    </row>
    <row r="10" spans="2:10" x14ac:dyDescent="0.2">
      <c r="B10" s="3">
        <v>2006</v>
      </c>
      <c r="C10" s="8">
        <v>4884.348</v>
      </c>
      <c r="D10" s="2">
        <v>596.86200000000008</v>
      </c>
      <c r="E10" s="9">
        <v>5481.21</v>
      </c>
      <c r="F10" s="5"/>
      <c r="H10" s="6"/>
      <c r="I10" s="6"/>
      <c r="J10" s="5"/>
    </row>
    <row r="11" spans="2:10" x14ac:dyDescent="0.2">
      <c r="B11" s="3">
        <v>2007</v>
      </c>
      <c r="C11" s="8">
        <v>6521.0460000000003</v>
      </c>
      <c r="D11" s="2">
        <v>364.64399999999932</v>
      </c>
      <c r="E11" s="9">
        <v>6885.69</v>
      </c>
      <c r="F11" s="5"/>
      <c r="H11" s="6"/>
      <c r="I11" s="6"/>
      <c r="J11" s="5"/>
    </row>
    <row r="12" spans="2:10" x14ac:dyDescent="0.2">
      <c r="B12" s="3">
        <v>2008</v>
      </c>
      <c r="C12" s="8">
        <v>9308.7540000000008</v>
      </c>
      <c r="D12" s="2">
        <v>374.59799999999996</v>
      </c>
      <c r="E12" s="9">
        <v>9683.3520000000008</v>
      </c>
      <c r="F12" s="5"/>
      <c r="H12" s="6"/>
      <c r="I12" s="6"/>
      <c r="J12" s="5"/>
    </row>
    <row r="13" spans="2:10" x14ac:dyDescent="0.2">
      <c r="B13" s="3">
        <v>2009</v>
      </c>
      <c r="C13" s="8">
        <v>10937.808000000001</v>
      </c>
      <c r="D13" s="2">
        <v>98.783999999999651</v>
      </c>
      <c r="E13" s="9">
        <v>11036.592000000001</v>
      </c>
      <c r="F13" s="5"/>
      <c r="H13" s="6"/>
      <c r="I13" s="6"/>
      <c r="J13" s="5"/>
    </row>
    <row r="14" spans="2:10" x14ac:dyDescent="0.2">
      <c r="B14" s="3">
        <v>2010</v>
      </c>
      <c r="C14" s="8">
        <v>13297.914000000001</v>
      </c>
      <c r="D14" s="2">
        <v>-439.41700000000128</v>
      </c>
      <c r="E14" s="9">
        <v>12858.496999999999</v>
      </c>
      <c r="F14" s="5"/>
      <c r="H14" s="6"/>
      <c r="I14" s="6"/>
      <c r="J14" s="5"/>
    </row>
    <row r="15" spans="2:10" x14ac:dyDescent="0.2">
      <c r="B15" s="3">
        <v>2011</v>
      </c>
      <c r="C15" s="8">
        <v>13929.132</v>
      </c>
      <c r="D15" s="2">
        <v>-1035.8189999999995</v>
      </c>
      <c r="E15" s="9">
        <v>12893.313</v>
      </c>
      <c r="F15" s="5"/>
      <c r="H15" s="6"/>
      <c r="I15" s="6"/>
      <c r="J15" s="5"/>
    </row>
    <row r="16" spans="2:10" x14ac:dyDescent="0.2">
      <c r="B16" s="3">
        <v>2012</v>
      </c>
      <c r="C16" s="8">
        <v>13217.987999999999</v>
      </c>
      <c r="D16" s="2">
        <v>-336.10899999999856</v>
      </c>
      <c r="E16" s="9">
        <v>12881.879000000001</v>
      </c>
      <c r="F16" s="5"/>
      <c r="H16" s="6"/>
      <c r="I16" s="6"/>
      <c r="J16" s="5"/>
    </row>
    <row r="17" spans="2:10" x14ac:dyDescent="0.2">
      <c r="B17" s="1">
        <v>2013</v>
      </c>
      <c r="C17" s="8">
        <v>13292.706</v>
      </c>
      <c r="D17" s="12">
        <v>-77.086999999999534</v>
      </c>
      <c r="E17" s="9">
        <v>13215.619000000001</v>
      </c>
      <c r="F17" s="5"/>
      <c r="H17" s="6"/>
      <c r="I17" s="6"/>
      <c r="J17" s="5"/>
    </row>
    <row r="18" spans="2:10" x14ac:dyDescent="0.2">
      <c r="B18" s="15">
        <v>2014</v>
      </c>
      <c r="C18" s="16">
        <v>14313</v>
      </c>
      <c r="D18" s="12">
        <v>-869</v>
      </c>
      <c r="E18" s="17">
        <v>13444</v>
      </c>
      <c r="F18" s="5"/>
      <c r="H18" s="6"/>
      <c r="I18" s="6"/>
      <c r="J18" s="5"/>
    </row>
    <row r="19" spans="2:10" ht="12.75" customHeight="1" x14ac:dyDescent="0.2">
      <c r="B19" s="15">
        <v>2015</v>
      </c>
      <c r="C19" s="16">
        <v>14806</v>
      </c>
      <c r="D19" s="12">
        <v>-866</v>
      </c>
      <c r="E19" s="17">
        <v>13940</v>
      </c>
      <c r="F19" s="5"/>
    </row>
    <row r="20" spans="2:10" x14ac:dyDescent="0.2">
      <c r="B20" s="15">
        <v>2016</v>
      </c>
      <c r="C20" s="16">
        <v>15413</v>
      </c>
      <c r="D20" s="12">
        <v>-1057</v>
      </c>
      <c r="E20" s="17">
        <v>14356</v>
      </c>
      <c r="F20" s="5"/>
    </row>
    <row r="21" spans="2:10" ht="12.75" customHeight="1" x14ac:dyDescent="0.2">
      <c r="B21" s="15">
        <v>2017</v>
      </c>
      <c r="C21" s="16">
        <v>15936</v>
      </c>
      <c r="D21" s="12">
        <v>-1451</v>
      </c>
      <c r="E21" s="17">
        <v>14485</v>
      </c>
      <c r="F21" s="5"/>
    </row>
    <row r="22" spans="2:10" ht="12.75" customHeight="1" x14ac:dyDescent="0.2">
      <c r="B22" s="1">
        <v>2018</v>
      </c>
      <c r="C22" s="8">
        <v>16061</v>
      </c>
      <c r="D22" s="12">
        <v>-1680</v>
      </c>
      <c r="E22" s="9">
        <v>14381</v>
      </c>
      <c r="F22" s="5"/>
    </row>
    <row r="23" spans="2:10" ht="12.75" customHeight="1" x14ac:dyDescent="0.2">
      <c r="B23" s="1">
        <v>2019</v>
      </c>
      <c r="C23" s="8">
        <v>15788</v>
      </c>
      <c r="D23" s="12">
        <v>-1236</v>
      </c>
      <c r="E23" s="9">
        <v>14552</v>
      </c>
      <c r="F23" s="5"/>
    </row>
    <row r="24" spans="2:10" ht="12.75" customHeight="1" x14ac:dyDescent="0.2">
      <c r="B24" s="1">
        <v>2020</v>
      </c>
      <c r="C24" s="8">
        <v>13926</v>
      </c>
      <c r="D24" s="12">
        <v>-1245</v>
      </c>
      <c r="E24" s="9">
        <v>12681</v>
      </c>
      <c r="F24" s="5"/>
    </row>
    <row r="25" spans="2:10" ht="12.75" customHeight="1" x14ac:dyDescent="0.2">
      <c r="B25" s="15">
        <v>2021</v>
      </c>
      <c r="C25" s="72">
        <v>15016</v>
      </c>
      <c r="D25" s="73">
        <v>-1072</v>
      </c>
      <c r="E25" s="74">
        <v>13994</v>
      </c>
      <c r="F25" s="5"/>
    </row>
    <row r="26" spans="2:10" ht="12.75" customHeight="1" x14ac:dyDescent="0.2">
      <c r="B26" s="76">
        <v>2022</v>
      </c>
      <c r="C26" s="57">
        <v>15361</v>
      </c>
      <c r="D26" s="75">
        <f>E26-C26</f>
        <v>-1338</v>
      </c>
      <c r="E26" s="65">
        <v>14023</v>
      </c>
    </row>
    <row r="27" spans="2:10" x14ac:dyDescent="0.2">
      <c r="B27" s="76">
        <v>2023</v>
      </c>
      <c r="C27" s="57">
        <v>15580</v>
      </c>
      <c r="D27" s="22">
        <f>E27-C27</f>
        <v>-1350</v>
      </c>
      <c r="E27" s="65">
        <v>14230</v>
      </c>
    </row>
    <row r="28" spans="2:10" ht="12.75" customHeight="1" thickBot="1" x14ac:dyDescent="0.25">
      <c r="B28" s="77">
        <v>2024</v>
      </c>
      <c r="C28" s="49">
        <v>16225</v>
      </c>
      <c r="D28" s="29">
        <f>E28-C28</f>
        <v>-1980</v>
      </c>
      <c r="E28" s="66">
        <v>14245</v>
      </c>
    </row>
    <row r="29" spans="2:10" x14ac:dyDescent="0.2">
      <c r="B29" s="4"/>
    </row>
    <row r="30" spans="2:10" x14ac:dyDescent="0.2">
      <c r="B30" s="4"/>
      <c r="F30" s="5"/>
    </row>
    <row r="31" spans="2:10" x14ac:dyDescent="0.2">
      <c r="B31" s="4"/>
      <c r="D31" s="35"/>
      <c r="F31" s="4"/>
      <c r="H31" s="6"/>
      <c r="I31" s="6"/>
      <c r="J31" s="5"/>
    </row>
    <row r="32" spans="2:10" x14ac:dyDescent="0.2">
      <c r="B32" s="4"/>
      <c r="D32" s="6"/>
      <c r="E32" s="6"/>
      <c r="F32" s="4"/>
      <c r="G32" s="4"/>
      <c r="H32" s="6"/>
      <c r="I32" s="6"/>
      <c r="J32" s="5"/>
    </row>
    <row r="33" spans="6:7" x14ac:dyDescent="0.2">
      <c r="F33" s="4"/>
      <c r="G33" s="4"/>
    </row>
    <row r="34" spans="6:7" x14ac:dyDescent="0.2">
      <c r="F34" s="4"/>
      <c r="G34" s="4"/>
    </row>
  </sheetData>
  <mergeCells count="1">
    <mergeCell ref="B2:E2"/>
  </mergeCells>
  <pageMargins left="0.75" right="0.75" top="1" bottom="1" header="0.5" footer="0.5"/>
  <pageSetup orientation="portrait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4A56E9F85AC84187966BAEAF7CF07F" ma:contentTypeVersion="6" ma:contentTypeDescription="Create a new document." ma:contentTypeScope="" ma:versionID="53f4e660e4a66f062df290a2ceaf7c77">
  <xsd:schema xmlns:xsd="http://www.w3.org/2001/XMLSchema" xmlns:xs="http://www.w3.org/2001/XMLSchema" xmlns:p="http://schemas.microsoft.com/office/2006/metadata/properties" xmlns:ns2="1b167cac-9da6-43f0-b7e7-4775de4a2f66" xmlns:ns3="9073c3f8-2855-48ea-b895-d99d76b52c59" targetNamespace="http://schemas.microsoft.com/office/2006/metadata/properties" ma:root="true" ma:fieldsID="b65644725425ca40ee067da61eb23d74" ns2:_="" ns3:_="">
    <xsd:import namespace="1b167cac-9da6-43f0-b7e7-4775de4a2f66"/>
    <xsd:import namespace="9073c3f8-2855-48ea-b895-d99d76b52c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167cac-9da6-43f0-b7e7-4775de4a2f6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3c3f8-2855-48ea-b895-d99d76b52c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56A3AD-7E16-47B7-8BED-6017DAF5DD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D81560-AFE8-4360-BA67-080882A74F44}">
  <ds:schemaRefs>
    <ds:schemaRef ds:uri="http://purl.org/dc/elements/1.1/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9073c3f8-2855-48ea-b895-d99d76b52c59"/>
    <ds:schemaRef ds:uri="http://schemas.microsoft.com/office/2006/metadata/properties"/>
    <ds:schemaRef ds:uri="1b167cac-9da6-43f0-b7e7-4775de4a2f66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7163B2A-523A-4045-9500-6E439A06C7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167cac-9da6-43f0-b7e7-4775de4a2f66"/>
    <ds:schemaRef ds:uri="9073c3f8-2855-48ea-b895-d99d76b52c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95965d95-ecc0-4720-b759-1f33c42ed7da}" enabled="1" method="Standard" siteId="{a0f29d7e-28cd-4f54-8442-7885aee7c080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Ethanol Production</vt:lpstr>
      <vt:lpstr>Condensed</vt:lpstr>
    </vt:vector>
  </TitlesOfParts>
  <Manager/>
  <Company>National Laboratory of the Rockies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U.S. Total Production and Consumption of Ethanol</dc:title>
  <dc:subject/>
  <dc:creator>cjohnson</dc:creator>
  <cp:keywords/>
  <dc:description>Trend of total ethanol fuel production and consumption from 1981-2024</dc:description>
  <cp:revision/>
  <dcterms:created xsi:type="dcterms:W3CDTF">2007-07-09T20:10:31Z</dcterms:created>
  <dcterms:modified xsi:type="dcterms:W3CDTF">2026-01-23T23:53:29Z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0x010100C64A56E9F85AC84187966BAEAF7CF07F</vt:lpwstr>
  </property>
  <property fmtid="{D5CDD505-2E9C-101B-9397-08002B2CF9AE}" pid="3" name="MSIP_Label_95965d95-ecc0-4720-b759-1f33c42ed7da_Enabled">
    <vt:lpwstr>true</vt:lpwstr>
  </property>
  <property fmtid="{D5CDD505-2E9C-101B-9397-08002B2CF9AE}" pid="4" name="MSIP_Label_95965d95-ecc0-4720-b759-1f33c42ed7da_SetDate">
    <vt:lpwstr>2024-01-25T20:51:12Z</vt:lpwstr>
  </property>
  <property fmtid="{D5CDD505-2E9C-101B-9397-08002B2CF9AE}" pid="5" name="MSIP_Label_95965d95-ecc0-4720-b759-1f33c42ed7da_Method">
    <vt:lpwstr>Standard</vt:lpwstr>
  </property>
  <property fmtid="{D5CDD505-2E9C-101B-9397-08002B2CF9AE}" pid="6" name="MSIP_Label_95965d95-ecc0-4720-b759-1f33c42ed7da_Name">
    <vt:lpwstr>General</vt:lpwstr>
  </property>
  <property fmtid="{D5CDD505-2E9C-101B-9397-08002B2CF9AE}" pid="7" name="MSIP_Label_95965d95-ecc0-4720-b759-1f33c42ed7da_SiteId">
    <vt:lpwstr>a0f29d7e-28cd-4f54-8442-7885aee7c080</vt:lpwstr>
  </property>
  <property fmtid="{D5CDD505-2E9C-101B-9397-08002B2CF9AE}" pid="8" name="MSIP_Label_95965d95-ecc0-4720-b759-1f33c42ed7da_ActionId">
    <vt:lpwstr>a39b27ed-b329-49a1-8427-9164a4b25fc5</vt:lpwstr>
  </property>
  <property fmtid="{D5CDD505-2E9C-101B-9397-08002B2CF9AE}" pid="9" name="MSIP_Label_95965d95-ecc0-4720-b759-1f33c42ed7da_ContentBits">
    <vt:lpwstr>0</vt:lpwstr>
  </property>
</Properties>
</file>