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10/"/>
    </mc:Choice>
  </mc:AlternateContent>
  <xr:revisionPtr revIDLastSave="331" documentId="8_{57688BCE-CAC2-4439-BEC9-05E2AC43F21D}" xr6:coauthVersionLast="47" xr6:coauthVersionMax="47" xr10:uidLastSave="{9A5BA34D-5687-431C-B78D-79B3984AC363}"/>
  <bookViews>
    <workbookView xWindow="28680" yWindow="750" windowWidth="29040" windowHeight="15720" xr2:uid="{00000000-000D-0000-FFFF-FFFF00000000}"/>
  </bookViews>
  <sheets>
    <sheet name="Fuel Economy by Vehicle Type" sheetId="2" r:id="rId1"/>
    <sheet name="Calculations" sheetId="4" r:id="rId2"/>
    <sheet name="Condensed" sheetId="3" state="hidden" r:id="rId3"/>
  </sheet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E23" i="4"/>
  <c r="D22" i="4"/>
  <c r="E22" i="4"/>
  <c r="C22" i="4"/>
  <c r="D8" i="4"/>
  <c r="E13" i="2"/>
  <c r="E12" i="2"/>
  <c r="E11" i="2"/>
  <c r="E10" i="2"/>
  <c r="E9" i="2"/>
  <c r="D7" i="2"/>
  <c r="D6" i="2"/>
  <c r="D4" i="2"/>
  <c r="D8" i="2"/>
  <c r="E8" i="4"/>
  <c r="C8" i="4"/>
  <c r="E9" i="4" l="1"/>
  <c r="D9" i="4"/>
  <c r="C9" i="4"/>
</calcChain>
</file>

<file path=xl/sharedStrings.xml><?xml version="1.0" encoding="utf-8"?>
<sst xmlns="http://schemas.openxmlformats.org/spreadsheetml/2006/main" count="87" uniqueCount="65">
  <si>
    <t>Average Fuel Economy by Major Vehicle Category</t>
  </si>
  <si>
    <t>Vehicle Type</t>
  </si>
  <si>
    <t>Source</t>
  </si>
  <si>
    <t>Refuse Truck</t>
  </si>
  <si>
    <t>Transit Bus</t>
  </si>
  <si>
    <t>Class 8 Truck</t>
  </si>
  <si>
    <t>A</t>
  </si>
  <si>
    <t>School Bus</t>
  </si>
  <si>
    <t>B, C</t>
  </si>
  <si>
    <t>Delivery Truck</t>
  </si>
  <si>
    <t>Demand Response</t>
  </si>
  <si>
    <t>Transit Vanpool</t>
  </si>
  <si>
    <t>Light Truck/Van</t>
  </si>
  <si>
    <t>Car</t>
  </si>
  <si>
    <t>E</t>
  </si>
  <si>
    <t>Motorcycle</t>
  </si>
  <si>
    <t>Data Sources:</t>
  </si>
  <si>
    <t>B</t>
  </si>
  <si>
    <t>C</t>
  </si>
  <si>
    <t>Notes:</t>
  </si>
  <si>
    <t>The metric used is gasoline gallon equivalents (GGEs), representing a quantity of fuel with the same amount of energy contained in a gallon of gasoline.</t>
  </si>
  <si>
    <t>Delivery trucks are single-unit trucks with 2 axles and 6 or more tires.</t>
  </si>
  <si>
    <t>Acronyms:</t>
  </si>
  <si>
    <t>Worksheet available at afdc.energy.gov/data</t>
  </si>
  <si>
    <t>Bus</t>
  </si>
  <si>
    <t>Total Vehicle Miles (Millions)</t>
  </si>
  <si>
    <t>Numbers in bold indicate that the measurements were taken using that fuel. They are the source of the non-bold energy based conversions.</t>
  </si>
  <si>
    <t>Light-duty vehicles are a sales-weighted combination of cars, wagons, vans, sport utility vehicles, and pickups. Vehicles with short wheelbases (&lt;121") are generalized as cars and vehicles with long wheelbases are generalized as light trucks.</t>
  </si>
  <si>
    <t>mpg Gasoline</t>
  </si>
  <si>
    <t>mpg Diesel</t>
  </si>
  <si>
    <t>mpg: miles per gallon</t>
  </si>
  <si>
    <t>School Buses are sales-weighted averages that include type A, C, and D</t>
  </si>
  <si>
    <t>Transit buses include both conventional diesel and hybrid-electric diesel. It is calculated from taking the total vehicle miles traveled and using both diesel and other fossil fuels consumed.</t>
  </si>
  <si>
    <t>Federal Highway Administration. Highway Statistics 2024, Table VM-1 (https://www.fhwa.dot.gov/policyinformation/statistics.cfm)</t>
  </si>
  <si>
    <t>D</t>
  </si>
  <si>
    <t>Class 8 trucks are combined tractor/trailer (combination) trucks, also know as long-haul.</t>
  </si>
  <si>
    <t>Calculated from statistics found in American Public Transit Association's Public Transportation Fact Book 2026. (https://www.apta.com/wp-content/uploads/2026/04/APTA-2026-Public-Transportation-Fact-Book.pdf)</t>
  </si>
  <si>
    <t>Other Fossil Fuels Consumed (Gallons, millions)</t>
  </si>
  <si>
    <t>Diesel Fuel Consumed (Gallons, millions)</t>
  </si>
  <si>
    <t>Electricity Consumed (kWh, Millions)</t>
  </si>
  <si>
    <t>Diesel + *Other Fossil Fuel + **Electricity Consumed (Gallons, Millions)</t>
  </si>
  <si>
    <t>* Other Fossil fuels can include gasoline and other alternative fuels, thus no conversion was used for it</t>
  </si>
  <si>
    <t>***Demand Response</t>
  </si>
  <si>
    <t>Conversion between diesel and gasoline is 1 gallon gasoline = 0.88 gallons diesel from the AFDC (https://afdc.energy.gov/fuels/properties?fuels=GS&amp;properties=energy_ratio)</t>
  </si>
  <si>
    <t>Fuel Economy (MPG Diesel, Gasoline, Gasoline)</t>
  </si>
  <si>
    <t>*** Demand Response and Transit Vanpool consumed a majority of "Other fossil fuels"which was assumed to be primarily gasoline.
1 kWh = 0.03 GGE</t>
  </si>
  <si>
    <t>***Tranist Vanpool</t>
  </si>
  <si>
    <t>** 1 kWh = 0.027 DGE and 1 kWh = 0.030 GGE Conversion used</t>
  </si>
  <si>
    <t>Source: APTA - Public Transportation Fact Book 2026</t>
  </si>
  <si>
    <t>Fuel Economy of Transit Bus, Demand Response, and Transit Vanpool</t>
  </si>
  <si>
    <t>Fuel Economy of School Bus</t>
  </si>
  <si>
    <t>Source of MPGe: World Resources Institute Recommended Total Cost of Ownership Parameters 2025</t>
  </si>
  <si>
    <t>Source of sales: School Bus Fleet 2025 Fact Book</t>
  </si>
  <si>
    <t>Type A</t>
  </si>
  <si>
    <t>Type C</t>
  </si>
  <si>
    <t>Type D</t>
  </si>
  <si>
    <t>MPGe New Electric</t>
  </si>
  <si>
    <t>MPGe New Diesel</t>
  </si>
  <si>
    <t>2024 Vehicle Sales</t>
  </si>
  <si>
    <t>2024 Vehicle Sales (%)</t>
  </si>
  <si>
    <t xml:space="preserve">Weighted School Bus MPG Diesel </t>
  </si>
  <si>
    <t>Calculated from School Bus Fleet, Fact Book 2025, U.S. School Bus Sales by type (https://www.schoolbusfleet.com/magazine-issues/2024-12)</t>
  </si>
  <si>
    <t>Last updated May 2026</t>
  </si>
  <si>
    <t>National Laboratory of the Rockies (NLR) Annual Technology Baseline (ATB) Data (https://atb.nlr.gov/transportation/2024/data#HIU46DGE)</t>
  </si>
  <si>
    <t>World Resources Institute, Electric School Bus Initiative. Recommended total cost of ownership parameters 2025, Table 1 (https://www.wri.org/research/recommended-total-cost-ownership-parameters-electric-school-buses-methods-data)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</si>
</sst>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_)"/>
    <numFmt numFmtId="166" formatCode="0.0"/>
    <numFmt numFmtId="167" formatCode="0.0%"/>
    <numFmt numFmtId="168" formatCode="_(* #,##0_);_(* \(#,##0\);_(* &quot;-&quot;??_);_(@_)"/>
  </numFmts>
  <fonts count="1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P-AVGARD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0">
    <xf numFmtId="0" fontId="0" fillId="0" borderId="0"/>
    <xf numFmtId="0" fontId="6" fillId="0" borderId="0"/>
    <xf numFmtId="43" fontId="3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5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5" xfId="0" applyFont="1" applyBorder="1"/>
    <xf numFmtId="164" fontId="6" fillId="0" borderId="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0" fontId="6" fillId="0" borderId="3" xfId="0" applyFont="1" applyBorder="1"/>
    <xf numFmtId="166" fontId="6" fillId="0" borderId="4" xfId="0" applyNumberFormat="1" applyFont="1" applyBorder="1" applyAlignment="1">
      <alignment horizontal="center"/>
    </xf>
    <xf numFmtId="0" fontId="6" fillId="0" borderId="2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167" fontId="0" fillId="0" borderId="0" xfId="28" applyNumberFormat="1" applyFont="1"/>
    <xf numFmtId="168" fontId="0" fillId="0" borderId="0" xfId="27" applyNumberFormat="1" applyFont="1"/>
    <xf numFmtId="166" fontId="0" fillId="0" borderId="0" xfId="0" applyNumberFormat="1"/>
    <xf numFmtId="165" fontId="13" fillId="0" borderId="4" xfId="11" applyNumberFormat="1" applyFont="1" applyBorder="1" applyAlignment="1">
      <alignment horizontal="center"/>
    </xf>
    <xf numFmtId="165" fontId="13" fillId="0" borderId="1" xfId="11" applyNumberFormat="1" applyFont="1" applyBorder="1" applyAlignment="1">
      <alignment horizontal="center"/>
    </xf>
    <xf numFmtId="166" fontId="13" fillId="0" borderId="4" xfId="11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168" fontId="0" fillId="0" borderId="0" xfId="0" applyNumberFormat="1"/>
    <xf numFmtId="0" fontId="15" fillId="0" borderId="0" xfId="29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left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0" fillId="0" borderId="4" xfId="0" applyNumberFormat="1" applyBorder="1"/>
    <xf numFmtId="2" fontId="0" fillId="0" borderId="4" xfId="0" applyNumberFormat="1" applyBorder="1"/>
    <xf numFmtId="0" fontId="0" fillId="0" borderId="3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2" fontId="0" fillId="0" borderId="3" xfId="0" applyNumberFormat="1" applyBorder="1"/>
    <xf numFmtId="0" fontId="15" fillId="0" borderId="0" xfId="29" applyFill="1" applyBorder="1" applyAlignment="1"/>
    <xf numFmtId="0" fontId="7" fillId="0" borderId="28" xfId="0" applyFont="1" applyBorder="1"/>
    <xf numFmtId="2" fontId="7" fillId="0" borderId="29" xfId="0" applyNumberFormat="1" applyFont="1" applyBorder="1"/>
    <xf numFmtId="2" fontId="7" fillId="0" borderId="30" xfId="0" applyNumberFormat="1" applyFont="1" applyBorder="1"/>
    <xf numFmtId="9" fontId="0" fillId="0" borderId="4" xfId="28" applyFont="1" applyBorder="1"/>
    <xf numFmtId="9" fontId="0" fillId="0" borderId="3" xfId="28" applyFont="1" applyBorder="1"/>
    <xf numFmtId="0" fontId="15" fillId="0" borderId="2" xfId="29" applyFill="1" applyBorder="1" applyAlignment="1"/>
    <xf numFmtId="0" fontId="0" fillId="0" borderId="1" xfId="0" applyBorder="1"/>
    <xf numFmtId="0" fontId="0" fillId="0" borderId="7" xfId="0" applyBorder="1"/>
    <xf numFmtId="0" fontId="15" fillId="0" borderId="8" xfId="29" applyBorder="1"/>
    <xf numFmtId="0" fontId="0" fillId="0" borderId="9" xfId="0" applyBorder="1"/>
    <xf numFmtId="0" fontId="0" fillId="0" borderId="10" xfId="0" applyBorder="1"/>
    <xf numFmtId="0" fontId="7" fillId="0" borderId="30" xfId="0" applyFont="1" applyBorder="1"/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7" fillId="0" borderId="0" xfId="0" applyFont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7" fillId="0" borderId="28" xfId="0" applyFont="1" applyBorder="1"/>
    <xf numFmtId="0" fontId="7" fillId="0" borderId="29" xfId="0" applyFont="1" applyBorder="1"/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5" fillId="0" borderId="6" xfId="29" applyBorder="1" applyAlignment="1">
      <alignment horizontal="left"/>
    </xf>
    <xf numFmtId="0" fontId="15" fillId="0" borderId="26" xfId="29" applyBorder="1" applyAlignment="1">
      <alignment horizontal="left"/>
    </xf>
    <xf numFmtId="0" fontId="15" fillId="0" borderId="27" xfId="29" applyBorder="1" applyAlignment="1">
      <alignment horizontal="left"/>
    </xf>
    <xf numFmtId="0" fontId="3" fillId="0" borderId="18" xfId="29" applyFont="1" applyBorder="1"/>
    <xf numFmtId="0" fontId="3" fillId="0" borderId="17" xfId="29" applyFont="1" applyBorder="1"/>
    <xf numFmtId="0" fontId="3" fillId="0" borderId="19" xfId="29" applyFont="1" applyBorder="1"/>
    <xf numFmtId="0" fontId="15" fillId="0" borderId="18" xfId="29" applyBorder="1"/>
    <xf numFmtId="0" fontId="15" fillId="0" borderId="17" xfId="29" applyBorder="1"/>
    <xf numFmtId="0" fontId="15" fillId="0" borderId="19" xfId="29" applyBorder="1"/>
    <xf numFmtId="0" fontId="15" fillId="0" borderId="20" xfId="29" applyBorder="1" applyAlignment="1">
      <alignment wrapText="1"/>
    </xf>
    <xf numFmtId="0" fontId="15" fillId="0" borderId="21" xfId="29" applyBorder="1"/>
    <xf numFmtId="0" fontId="15" fillId="0" borderId="22" xfId="29" applyBorder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5" fontId="6" fillId="0" borderId="3" xfId="11" applyNumberFormat="1" applyFont="1" applyBorder="1" applyAlignment="1">
      <alignment horizontal="center" vertical="center"/>
    </xf>
    <xf numFmtId="165" fontId="6" fillId="0" borderId="3" xfId="26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</cellXfs>
  <cellStyles count="30">
    <cellStyle name="Comma" xfId="27" builtinId="3"/>
    <cellStyle name="Comma 2" xfId="2" xr:uid="{00000000-0005-0000-0000-000001000000}"/>
    <cellStyle name="Comma 2 2" xfId="14" xr:uid="{00000000-0005-0000-0000-000002000000}"/>
    <cellStyle name="Comma 2 3" xfId="7" xr:uid="{00000000-0005-0000-0000-000003000000}"/>
    <cellStyle name="Comma 3" xfId="10" xr:uid="{00000000-0005-0000-0000-000004000000}"/>
    <cellStyle name="Comma 4" xfId="13" xr:uid="{00000000-0005-0000-0000-000005000000}"/>
    <cellStyle name="Comma 5" xfId="22" xr:uid="{00000000-0005-0000-0000-000006000000}"/>
    <cellStyle name="Comma 6" xfId="4" xr:uid="{00000000-0005-0000-0000-000007000000}"/>
    <cellStyle name="Currency 2" xfId="23" xr:uid="{00000000-0005-0000-0000-000008000000}"/>
    <cellStyle name="Hyperlink" xfId="29" builtinId="8"/>
    <cellStyle name="Normal" xfId="0" builtinId="0"/>
    <cellStyle name="Normal 2" xfId="5" xr:uid="{00000000-0005-0000-0000-00000B000000}"/>
    <cellStyle name="Normal 2 2" xfId="15" xr:uid="{00000000-0005-0000-0000-00000C000000}"/>
    <cellStyle name="Normal 2 3" xfId="25" xr:uid="{00000000-0005-0000-0000-00000D000000}"/>
    <cellStyle name="Normal 3" xfId="1" xr:uid="{00000000-0005-0000-0000-00000E000000}"/>
    <cellStyle name="Normal 3 2" xfId="16" xr:uid="{00000000-0005-0000-0000-00000F000000}"/>
    <cellStyle name="Normal 4" xfId="6" xr:uid="{00000000-0005-0000-0000-000010000000}"/>
    <cellStyle name="Normal 4 2" xfId="17" xr:uid="{00000000-0005-0000-0000-000011000000}"/>
    <cellStyle name="Normal 5" xfId="9" xr:uid="{00000000-0005-0000-0000-000012000000}"/>
    <cellStyle name="Normal 5 2" xfId="18" xr:uid="{00000000-0005-0000-0000-000013000000}"/>
    <cellStyle name="Normal 6" xfId="12" xr:uid="{00000000-0005-0000-0000-000014000000}"/>
    <cellStyle name="Normal 7" xfId="11" xr:uid="{00000000-0005-0000-0000-000015000000}"/>
    <cellStyle name="Normal 7 2" xfId="26" xr:uid="{00000000-0005-0000-0000-000016000000}"/>
    <cellStyle name="Normal 8" xfId="21" xr:uid="{00000000-0005-0000-0000-000017000000}"/>
    <cellStyle name="Normal 9" xfId="3" xr:uid="{00000000-0005-0000-0000-000018000000}"/>
    <cellStyle name="Percent" xfId="28" builtinId="5"/>
    <cellStyle name="Percent 2" xfId="8" xr:uid="{00000000-0005-0000-0000-00001A000000}"/>
    <cellStyle name="Percent 2 2" xfId="19" xr:uid="{00000000-0005-0000-0000-00001B000000}"/>
    <cellStyle name="Percent 3" xfId="20" xr:uid="{00000000-0005-0000-0000-00001C000000}"/>
    <cellStyle name="Percent 4" xfId="24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Fuel Economy by Major Vehicle Category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181164472441257E-2"/>
          <c:y val="0.11595076619702736"/>
          <c:w val="0.91343558809584091"/>
          <c:h val="0.71068506215272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'Fuel Economy by Vehicle Type'!$D$3</c:f>
              <c:strCache>
                <c:ptCount val="1"/>
                <c:pt idx="0">
                  <c:v>mpg Gasoline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'Fuel Economy by Vehicle Type'!$C$4:$C$13</c:f>
              <c:strCache>
                <c:ptCount val="10"/>
                <c:pt idx="0">
                  <c:v>Transit Bus</c:v>
                </c:pt>
                <c:pt idx="1">
                  <c:v>Refuse Truck</c:v>
                </c:pt>
                <c:pt idx="2">
                  <c:v>Class 8 Truck</c:v>
                </c:pt>
                <c:pt idx="3">
                  <c:v>School Bus</c:v>
                </c:pt>
                <c:pt idx="4">
                  <c:v>Delivery Truck</c:v>
                </c:pt>
                <c:pt idx="5">
                  <c:v>Demand Response</c:v>
                </c:pt>
                <c:pt idx="6">
                  <c:v>Light Truck/Van</c:v>
                </c:pt>
                <c:pt idx="7">
                  <c:v>Transit Vanpool</c:v>
                </c:pt>
                <c:pt idx="8">
                  <c:v>Car</c:v>
                </c:pt>
                <c:pt idx="9">
                  <c:v>Motorcycle</c:v>
                </c:pt>
              </c:strCache>
            </c:strRef>
          </c:cat>
          <c:val>
            <c:numRef>
              <c:f>'Fuel Economy by Vehicle Type'!$D$4:$D$13</c:f>
              <c:numCache>
                <c:formatCode>#,##0.0</c:formatCode>
                <c:ptCount val="10"/>
                <c:pt idx="0">
                  <c:v>3.6407999999999996</c:v>
                </c:pt>
                <c:pt idx="1">
                  <c:v>5.2392000000000003</c:v>
                </c:pt>
                <c:pt idx="2">
                  <c:v>6.3048000000000002</c:v>
                </c:pt>
                <c:pt idx="3">
                  <c:v>6.5712000000000002</c:v>
                </c:pt>
                <c:pt idx="4">
                  <c:v>7.1928000000000001</c:v>
                </c:pt>
                <c:pt idx="5">
                  <c:v>7.7</c:v>
                </c:pt>
                <c:pt idx="6" formatCode="0.0_)">
                  <c:v>18.5</c:v>
                </c:pt>
                <c:pt idx="7">
                  <c:v>19.8</c:v>
                </c:pt>
                <c:pt idx="8" formatCode="0.0_)">
                  <c:v>25.6</c:v>
                </c:pt>
                <c:pt idx="9" formatCode="0.0_)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0-4E5B-AD5B-2D98A61C5F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3816672"/>
        <c:axId val="313819416"/>
      </c:barChart>
      <c:catAx>
        <c:axId val="3138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3819416"/>
        <c:crosses val="autoZero"/>
        <c:auto val="1"/>
        <c:lblAlgn val="ctr"/>
        <c:lblOffset val="100"/>
        <c:noMultiLvlLbl val="0"/>
      </c:catAx>
      <c:valAx>
        <c:axId val="313819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Miles per Gasoline</a:t>
                </a:r>
                <a:r>
                  <a:rPr lang="en-US" baseline="0"/>
                  <a:t> G</a:t>
                </a:r>
                <a:r>
                  <a:rPr lang="en-US"/>
                  <a:t>allon Equivalent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3816672"/>
        <c:crossesAt val="1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" l="0.70000000000000095" r="0.70000000000000095" t="0.750000000000004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91880</xdr:colOff>
      <xdr:row>1</xdr:row>
      <xdr:rowOff>107988</xdr:rowOff>
    </xdr:from>
    <xdr:to>
      <xdr:col>22</xdr:col>
      <xdr:colOff>281940</xdr:colOff>
      <xdr:row>18</xdr:row>
      <xdr:rowOff>473808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0.79922</cdr:x>
      <cdr:y>0.93418</cdr:y>
    </cdr:from>
    <cdr:to>
      <cdr:x>0.99259</cdr:x>
      <cdr:y>0.99594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0954" y="3860297"/>
          <a:ext cx="1657579" cy="2552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ta.com/wp-content/uploads/2026/04/APTA-2026-Public-Transportation-Fact-Book.pdf" TargetMode="External"/><Relationship Id="rId2" Type="http://schemas.openxmlformats.org/officeDocument/2006/relationships/hyperlink" Target="https://afdc.energy.gov/fuels/properties?fuels=DS,ELEC&amp;properties=energy_ratio" TargetMode="External"/><Relationship Id="rId1" Type="http://schemas.openxmlformats.org/officeDocument/2006/relationships/hyperlink" Target="https://www.apta.com/wp-content/uploads/APTA-2022-Public-Transportation-Fact-Book.pdf" TargetMode="External"/><Relationship Id="rId6" Type="http://schemas.openxmlformats.org/officeDocument/2006/relationships/hyperlink" Target="https://www.schoolbusfleet.com/magazine-issues/2024-12" TargetMode="External"/><Relationship Id="rId5" Type="http://schemas.openxmlformats.org/officeDocument/2006/relationships/hyperlink" Target="https://files.wri.org/d8/s3fs-public/2025-01/recommended-total-cost-ownership-esb-summary-methods-data-v2.pdf?VersionId=kis.ODd5set5XDgaP57.6QeA1kPf9UBH" TargetMode="External"/><Relationship Id="rId4" Type="http://schemas.openxmlformats.org/officeDocument/2006/relationships/hyperlink" Target="https://afdc.energy.gov/fuels/properties?fuels=DS,ELEC&amp;properties=energy_rat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zoomScale="110" zoomScaleNormal="110" zoomScalePageLayoutView="130" workbookViewId="0">
      <selection activeCell="C19" sqref="C19:H19"/>
    </sheetView>
  </sheetViews>
  <sheetFormatPr defaultColWidth="8.42578125" defaultRowHeight="12.75"/>
  <cols>
    <col min="1" max="1" width="2.140625" customWidth="1"/>
    <col min="2" max="2" width="4.28515625" customWidth="1"/>
    <col min="3" max="3" width="21.140625" customWidth="1"/>
    <col min="4" max="4" width="13" customWidth="1"/>
    <col min="5" max="6" width="11.42578125" customWidth="1"/>
    <col min="8" max="8" width="9.42578125" customWidth="1"/>
    <col min="9" max="9" width="11.7109375" bestFit="1" customWidth="1"/>
    <col min="10" max="10" width="11.140625" bestFit="1" customWidth="1"/>
    <col min="13" max="16" width="9.42578125" customWidth="1"/>
  </cols>
  <sheetData>
    <row r="1" spans="2:15" ht="13.5" thickBot="1">
      <c r="M1" s="29"/>
    </row>
    <row r="2" spans="2:15" ht="18" customHeight="1" thickBot="1">
      <c r="C2" s="58" t="s">
        <v>0</v>
      </c>
      <c r="D2" s="59"/>
      <c r="E2" s="59"/>
      <c r="F2" s="60"/>
    </row>
    <row r="3" spans="2:15">
      <c r="C3" s="9" t="s">
        <v>1</v>
      </c>
      <c r="D3" s="10" t="s">
        <v>28</v>
      </c>
      <c r="E3" s="10" t="s">
        <v>29</v>
      </c>
      <c r="F3" s="11" t="s">
        <v>2</v>
      </c>
    </row>
    <row r="4" spans="2:15">
      <c r="C4" s="12" t="s">
        <v>4</v>
      </c>
      <c r="D4" s="13">
        <f>E4*0.888</f>
        <v>3.6407999999999996</v>
      </c>
      <c r="E4" s="14">
        <v>4.0999999999999996</v>
      </c>
      <c r="F4" s="15" t="s">
        <v>34</v>
      </c>
      <c r="N4" s="21"/>
      <c r="O4" s="21"/>
    </row>
    <row r="5" spans="2:15">
      <c r="C5" s="12" t="s">
        <v>3</v>
      </c>
      <c r="D5" s="13">
        <f>E5*0.888</f>
        <v>5.2392000000000003</v>
      </c>
      <c r="E5" s="14">
        <v>5.9</v>
      </c>
      <c r="F5" s="15" t="s">
        <v>14</v>
      </c>
      <c r="N5" s="21"/>
      <c r="O5" s="21"/>
    </row>
    <row r="6" spans="2:15">
      <c r="C6" s="12" t="s">
        <v>5</v>
      </c>
      <c r="D6" s="13">
        <f>E6*0.888</f>
        <v>6.3048000000000002</v>
      </c>
      <c r="E6" s="26">
        <v>7.1</v>
      </c>
      <c r="F6" s="15" t="s">
        <v>6</v>
      </c>
      <c r="N6" s="22"/>
      <c r="O6" s="22"/>
    </row>
    <row r="7" spans="2:15">
      <c r="C7" s="12" t="s">
        <v>7</v>
      </c>
      <c r="D7" s="13">
        <f>E7*0.888</f>
        <v>6.5712000000000002</v>
      </c>
      <c r="E7" s="14">
        <v>7.4</v>
      </c>
      <c r="F7" s="15" t="s">
        <v>8</v>
      </c>
      <c r="N7" s="22"/>
      <c r="O7" s="22"/>
    </row>
    <row r="8" spans="2:15">
      <c r="C8" s="12" t="s">
        <v>9</v>
      </c>
      <c r="D8" s="13">
        <f>E8*0.888</f>
        <v>7.1928000000000001</v>
      </c>
      <c r="E8" s="26">
        <v>8.1</v>
      </c>
      <c r="F8" s="15" t="s">
        <v>6</v>
      </c>
      <c r="N8" s="23"/>
      <c r="O8" s="23"/>
    </row>
    <row r="9" spans="2:15">
      <c r="C9" s="12" t="s">
        <v>10</v>
      </c>
      <c r="D9" s="27">
        <v>7.7</v>
      </c>
      <c r="E9" s="16">
        <f>D9/0.888</f>
        <v>8.6711711711711708</v>
      </c>
      <c r="F9" s="15" t="s">
        <v>34</v>
      </c>
      <c r="N9" s="28"/>
      <c r="O9" s="28"/>
    </row>
    <row r="10" spans="2:15">
      <c r="C10" s="12" t="s">
        <v>12</v>
      </c>
      <c r="D10" s="24">
        <v>18.5</v>
      </c>
      <c r="E10" s="16">
        <f>D10/0.888</f>
        <v>20.833333333333332</v>
      </c>
      <c r="F10" s="15" t="s">
        <v>6</v>
      </c>
      <c r="N10" s="28"/>
      <c r="O10" s="28"/>
    </row>
    <row r="11" spans="2:15">
      <c r="C11" s="12" t="s">
        <v>11</v>
      </c>
      <c r="D11" s="27">
        <v>19.8</v>
      </c>
      <c r="E11" s="16">
        <f>D11/0.888</f>
        <v>22.297297297297298</v>
      </c>
      <c r="F11" s="15" t="s">
        <v>34</v>
      </c>
      <c r="N11" s="28"/>
      <c r="O11" s="28"/>
    </row>
    <row r="12" spans="2:15">
      <c r="C12" s="12" t="s">
        <v>13</v>
      </c>
      <c r="D12" s="24">
        <v>25.6</v>
      </c>
      <c r="E12" s="16">
        <f>D12/0.888</f>
        <v>28.828828828828829</v>
      </c>
      <c r="F12" s="15" t="s">
        <v>6</v>
      </c>
    </row>
    <row r="13" spans="2:15" ht="13.5" thickBot="1">
      <c r="C13" s="17" t="s">
        <v>15</v>
      </c>
      <c r="D13" s="25">
        <v>44</v>
      </c>
      <c r="E13" s="18">
        <f>D13/0.888</f>
        <v>49.549549549549546</v>
      </c>
      <c r="F13" s="19" t="s">
        <v>6</v>
      </c>
    </row>
    <row r="15" spans="2:15">
      <c r="C15" s="34"/>
      <c r="D15" s="34"/>
      <c r="E15" s="34"/>
      <c r="F15" s="34"/>
      <c r="G15" s="34"/>
      <c r="H15" s="34"/>
      <c r="I15" s="34"/>
    </row>
    <row r="16" spans="2:15" ht="12.95" customHeight="1">
      <c r="B16" s="32" t="s">
        <v>16</v>
      </c>
      <c r="C16" s="33"/>
      <c r="D16" s="33"/>
      <c r="E16" s="33"/>
      <c r="F16" s="33"/>
      <c r="G16" s="33"/>
      <c r="H16" s="33"/>
      <c r="I16" s="34"/>
    </row>
    <row r="17" spans="1:15" ht="30.6" customHeight="1">
      <c r="A17" s="3"/>
      <c r="B17" t="s">
        <v>6</v>
      </c>
      <c r="C17" s="66" t="s">
        <v>33</v>
      </c>
      <c r="D17" s="66"/>
      <c r="E17" s="66"/>
      <c r="F17" s="66"/>
      <c r="G17" s="66"/>
      <c r="H17" s="66"/>
      <c r="I17" s="34"/>
    </row>
    <row r="18" spans="1:15" ht="48" customHeight="1">
      <c r="A18" s="3"/>
      <c r="B18" t="s">
        <v>17</v>
      </c>
      <c r="C18" s="66" t="s">
        <v>64</v>
      </c>
      <c r="D18" s="66"/>
      <c r="E18" s="66"/>
      <c r="F18" s="66"/>
      <c r="G18" s="66"/>
      <c r="H18" s="66"/>
      <c r="I18" s="34"/>
    </row>
    <row r="19" spans="1:15" ht="30.95" customHeight="1">
      <c r="A19" s="3"/>
      <c r="B19" t="s">
        <v>18</v>
      </c>
      <c r="C19" s="66" t="s">
        <v>61</v>
      </c>
      <c r="D19" s="66"/>
      <c r="E19" s="66"/>
      <c r="F19" s="66"/>
      <c r="G19" s="66"/>
      <c r="H19" s="66"/>
      <c r="I19" s="34"/>
    </row>
    <row r="20" spans="1:15" ht="39.950000000000003" customHeight="1">
      <c r="A20" s="3"/>
      <c r="B20" t="s">
        <v>34</v>
      </c>
      <c r="C20" s="62" t="s">
        <v>36</v>
      </c>
      <c r="D20" s="63"/>
      <c r="E20" s="63"/>
      <c r="F20" s="63"/>
      <c r="G20" s="63"/>
      <c r="H20" s="63"/>
      <c r="I20" s="34"/>
    </row>
    <row r="21" spans="1:15" ht="27.95" customHeight="1">
      <c r="A21" s="3"/>
      <c r="B21" t="s">
        <v>14</v>
      </c>
      <c r="C21" s="62" t="s">
        <v>63</v>
      </c>
      <c r="D21" s="63"/>
      <c r="E21" s="63"/>
      <c r="F21" s="63"/>
      <c r="G21" s="63"/>
      <c r="H21" s="63"/>
      <c r="I21" s="34"/>
    </row>
    <row r="22" spans="1:15" ht="39" customHeight="1">
      <c r="A22" s="3"/>
      <c r="C22" s="37"/>
      <c r="D22" s="38"/>
      <c r="E22" s="38"/>
      <c r="F22" s="38"/>
      <c r="G22" s="38"/>
      <c r="H22" s="38"/>
      <c r="I22" s="34"/>
    </row>
    <row r="23" spans="1:15">
      <c r="C23" s="61" t="s">
        <v>19</v>
      </c>
      <c r="D23" s="61"/>
      <c r="E23" s="61"/>
      <c r="F23" s="61"/>
    </row>
    <row r="24" spans="1:15" ht="27.6" customHeight="1">
      <c r="C24" s="64" t="s">
        <v>20</v>
      </c>
      <c r="D24" s="64"/>
      <c r="E24" s="64"/>
      <c r="F24" s="64"/>
      <c r="G24" s="64"/>
      <c r="H24" s="64"/>
    </row>
    <row r="25" spans="1:15" ht="28.5" customHeight="1">
      <c r="C25" s="64" t="s">
        <v>26</v>
      </c>
      <c r="D25" s="64"/>
      <c r="E25" s="64"/>
      <c r="F25" s="64"/>
      <c r="G25" s="64"/>
      <c r="H25" s="64"/>
      <c r="I25" s="34"/>
      <c r="O25" s="31"/>
    </row>
    <row r="26" spans="1:15" ht="30" customHeight="1">
      <c r="C26" s="64" t="s">
        <v>43</v>
      </c>
      <c r="D26" s="64"/>
      <c r="E26" s="64"/>
      <c r="F26" s="64"/>
      <c r="G26" s="64"/>
      <c r="H26" s="64"/>
      <c r="I26" s="34"/>
    </row>
    <row r="27" spans="1:15" ht="40.35" customHeight="1">
      <c r="C27" s="64" t="s">
        <v>27</v>
      </c>
      <c r="D27" s="64"/>
      <c r="E27" s="64"/>
      <c r="F27" s="64"/>
      <c r="G27" s="64"/>
      <c r="H27" s="64"/>
      <c r="I27" s="34"/>
    </row>
    <row r="28" spans="1:15" ht="13.35" customHeight="1">
      <c r="C28" s="64" t="s">
        <v>21</v>
      </c>
      <c r="D28" s="64"/>
      <c r="E28" s="64"/>
      <c r="F28" s="64"/>
      <c r="G28" s="64"/>
      <c r="H28" s="64"/>
      <c r="I28" s="34"/>
    </row>
    <row r="29" spans="1:15" ht="14.45" customHeight="1">
      <c r="C29" s="64" t="s">
        <v>35</v>
      </c>
      <c r="D29" s="64"/>
      <c r="E29" s="64"/>
      <c r="F29" s="64"/>
      <c r="G29" s="64"/>
      <c r="H29" s="64"/>
      <c r="I29" s="34"/>
    </row>
    <row r="30" spans="1:15" ht="14.45" customHeight="1">
      <c r="C30" s="64" t="s">
        <v>31</v>
      </c>
      <c r="D30" s="64"/>
      <c r="E30" s="64"/>
      <c r="F30" s="64"/>
      <c r="G30" s="64"/>
      <c r="H30" s="64"/>
      <c r="I30" s="34"/>
    </row>
    <row r="31" spans="1:15" ht="39.75" customHeight="1">
      <c r="C31" s="64" t="s">
        <v>32</v>
      </c>
      <c r="D31" s="64"/>
      <c r="E31" s="64"/>
      <c r="F31" s="64"/>
      <c r="G31" s="64"/>
      <c r="H31" s="64"/>
      <c r="I31" s="34"/>
    </row>
    <row r="32" spans="1:15">
      <c r="C32" s="34"/>
      <c r="D32" s="34"/>
      <c r="E32" s="34"/>
      <c r="F32" s="34"/>
      <c r="G32" s="34"/>
      <c r="H32" s="34"/>
      <c r="I32" s="34"/>
    </row>
    <row r="33" spans="3:9">
      <c r="C33" s="30" t="s">
        <v>22</v>
      </c>
      <c r="D33" s="34"/>
      <c r="E33" s="34"/>
      <c r="F33" s="34"/>
      <c r="G33" s="34"/>
      <c r="H33" s="34"/>
      <c r="I33" s="34"/>
    </row>
    <row r="34" spans="3:9">
      <c r="C34" s="64" t="s">
        <v>30</v>
      </c>
      <c r="D34" s="64"/>
      <c r="E34" s="64"/>
      <c r="F34" s="34"/>
      <c r="G34" s="34"/>
      <c r="H34" s="34"/>
      <c r="I34" s="34"/>
    </row>
    <row r="35" spans="3:9">
      <c r="C35" s="34"/>
      <c r="D35" s="34"/>
      <c r="E35" s="34"/>
      <c r="F35" s="34"/>
      <c r="G35" s="34"/>
      <c r="H35" s="34"/>
      <c r="I35" s="34"/>
    </row>
    <row r="36" spans="3:9" ht="13.35" customHeight="1">
      <c r="C36" s="65" t="s">
        <v>23</v>
      </c>
      <c r="D36" s="65"/>
      <c r="E36" s="65"/>
      <c r="F36" s="65"/>
      <c r="G36" s="34"/>
    </row>
    <row r="37" spans="3:9" ht="13.35" customHeight="1">
      <c r="C37" s="65" t="s">
        <v>62</v>
      </c>
      <c r="D37" s="65"/>
      <c r="E37" s="65"/>
      <c r="F37" s="65"/>
      <c r="G37" s="34"/>
      <c r="H37" s="34"/>
      <c r="I37" s="34"/>
    </row>
    <row r="66" spans="3:3" ht="15.75">
      <c r="C66" s="2"/>
    </row>
    <row r="69" spans="3:3" ht="15.75">
      <c r="C69" s="1"/>
    </row>
    <row r="70" spans="3:3" ht="15.75">
      <c r="C70" s="2"/>
    </row>
    <row r="71" spans="3:3" ht="15.75">
      <c r="C71" s="1"/>
    </row>
    <row r="72" spans="3:3" ht="15.75">
      <c r="C72" s="2"/>
    </row>
    <row r="73" spans="3:3" ht="15.75">
      <c r="C73" s="1"/>
    </row>
  </sheetData>
  <mergeCells count="18">
    <mergeCell ref="C37:F37"/>
    <mergeCell ref="C36:F36"/>
    <mergeCell ref="C17:H17"/>
    <mergeCell ref="C18:H18"/>
    <mergeCell ref="C19:H19"/>
    <mergeCell ref="C30:H30"/>
    <mergeCell ref="C21:H21"/>
    <mergeCell ref="C2:F2"/>
    <mergeCell ref="C23:F23"/>
    <mergeCell ref="C20:H20"/>
    <mergeCell ref="C34:E34"/>
    <mergeCell ref="C24:H24"/>
    <mergeCell ref="C25:H25"/>
    <mergeCell ref="C26:H26"/>
    <mergeCell ref="C27:H27"/>
    <mergeCell ref="C28:H28"/>
    <mergeCell ref="C29:H29"/>
    <mergeCell ref="C31:H31"/>
  </mergeCells>
  <phoneticPr fontId="14" type="noConversion"/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2FDF-F429-4CE0-9883-06F5A0B3219B}">
  <dimension ref="B1:H25"/>
  <sheetViews>
    <sheetView zoomScaleNormal="100" workbookViewId="0">
      <selection activeCell="B36" sqref="B36"/>
    </sheetView>
  </sheetViews>
  <sheetFormatPr defaultColWidth="8.85546875" defaultRowHeight="12.75"/>
  <cols>
    <col min="2" max="2" width="55" customWidth="1"/>
    <col min="3" max="3" width="12.140625" customWidth="1"/>
    <col min="4" max="4" width="17" customWidth="1"/>
    <col min="5" max="5" width="15.85546875" customWidth="1"/>
    <col min="8" max="8" width="20.7109375" customWidth="1"/>
  </cols>
  <sheetData>
    <row r="1" spans="2:8" ht="13.5" thickBot="1"/>
    <row r="2" spans="2:8" ht="24.95" customHeight="1">
      <c r="B2" s="67" t="s">
        <v>49</v>
      </c>
      <c r="C2" s="68"/>
      <c r="D2" s="68"/>
      <c r="E2" s="69"/>
    </row>
    <row r="3" spans="2:8" ht="25.5">
      <c r="B3" s="4"/>
      <c r="C3" s="36" t="s">
        <v>24</v>
      </c>
      <c r="D3" s="36" t="s">
        <v>42</v>
      </c>
      <c r="E3" s="41" t="s">
        <v>46</v>
      </c>
      <c r="H3" s="29"/>
    </row>
    <row r="4" spans="2:8" ht="15" customHeight="1">
      <c r="B4" s="4" t="s">
        <v>25</v>
      </c>
      <c r="C4" s="39">
        <v>2173.4</v>
      </c>
      <c r="D4" s="39">
        <v>1545.8</v>
      </c>
      <c r="E4" s="42">
        <v>194.2</v>
      </c>
      <c r="H4" s="45"/>
    </row>
    <row r="5" spans="2:8">
      <c r="B5" s="4" t="s">
        <v>38</v>
      </c>
      <c r="C5" s="35">
        <v>303.3</v>
      </c>
      <c r="D5" s="35">
        <v>7.1</v>
      </c>
      <c r="E5" s="43">
        <v>0</v>
      </c>
    </row>
    <row r="6" spans="2:8">
      <c r="B6" s="4" t="s">
        <v>37</v>
      </c>
      <c r="C6" s="35">
        <v>224.6</v>
      </c>
      <c r="D6" s="35">
        <v>193.8</v>
      </c>
      <c r="E6" s="43">
        <v>9.8000000000000007</v>
      </c>
    </row>
    <row r="7" spans="2:8">
      <c r="B7" s="4" t="s">
        <v>39</v>
      </c>
      <c r="C7" s="35">
        <v>65.2</v>
      </c>
      <c r="D7" s="35">
        <v>2.5</v>
      </c>
      <c r="E7" s="43">
        <v>0.4</v>
      </c>
    </row>
    <row r="8" spans="2:8">
      <c r="B8" s="4" t="s">
        <v>40</v>
      </c>
      <c r="C8" s="40">
        <f>C5+C6+(C7*0.027)</f>
        <v>529.66039999999998</v>
      </c>
      <c r="D8" s="40">
        <f>(D5/0.888)+D6+(D7*0.03)</f>
        <v>201.8704954954955</v>
      </c>
      <c r="E8" s="44">
        <f>(E5*0.888)+E6+(E7*0.027)</f>
        <v>9.8108000000000004</v>
      </c>
    </row>
    <row r="9" spans="2:8" ht="13.5" thickBot="1">
      <c r="B9" s="46" t="s">
        <v>44</v>
      </c>
      <c r="C9" s="47">
        <f>C4/C8</f>
        <v>4.1033839796216593</v>
      </c>
      <c r="D9" s="47">
        <f>D4/D8</f>
        <v>7.6573844840762906</v>
      </c>
      <c r="E9" s="48">
        <f>E4/E8</f>
        <v>19.794512170261342</v>
      </c>
    </row>
    <row r="10" spans="2:8" ht="13.5" thickTop="1">
      <c r="B10" s="75" t="s">
        <v>48</v>
      </c>
      <c r="C10" s="76"/>
      <c r="D10" s="76"/>
      <c r="E10" s="77"/>
    </row>
    <row r="11" spans="2:8">
      <c r="B11" s="78" t="s">
        <v>41</v>
      </c>
      <c r="C11" s="79"/>
      <c r="D11" s="79"/>
      <c r="E11" s="80"/>
    </row>
    <row r="12" spans="2:8">
      <c r="B12" s="81" t="s">
        <v>47</v>
      </c>
      <c r="C12" s="82"/>
      <c r="D12" s="82"/>
      <c r="E12" s="83"/>
    </row>
    <row r="13" spans="2:8" ht="41.1" customHeight="1" thickBot="1">
      <c r="B13" s="84" t="s">
        <v>45</v>
      </c>
      <c r="C13" s="85"/>
      <c r="D13" s="85"/>
      <c r="E13" s="86"/>
    </row>
    <row r="16" spans="2:8" ht="13.5" thickBot="1"/>
    <row r="17" spans="2:5" ht="18">
      <c r="B17" s="72" t="s">
        <v>50</v>
      </c>
      <c r="C17" s="73"/>
      <c r="D17" s="73"/>
      <c r="E17" s="74"/>
    </row>
    <row r="18" spans="2:5">
      <c r="B18" s="4"/>
      <c r="C18" s="35" t="s">
        <v>53</v>
      </c>
      <c r="D18" s="35" t="s">
        <v>54</v>
      </c>
      <c r="E18" s="43" t="s">
        <v>55</v>
      </c>
    </row>
    <row r="19" spans="2:5">
      <c r="B19" s="4" t="s">
        <v>56</v>
      </c>
      <c r="C19" s="35">
        <v>39.46</v>
      </c>
      <c r="D19" s="35">
        <v>22.1</v>
      </c>
      <c r="E19" s="43">
        <v>25.32</v>
      </c>
    </row>
    <row r="20" spans="2:5">
      <c r="B20" s="4" t="s">
        <v>57</v>
      </c>
      <c r="C20" s="35">
        <v>10.5</v>
      </c>
      <c r="D20" s="35">
        <v>6.59</v>
      </c>
      <c r="E20" s="43">
        <v>6.32</v>
      </c>
    </row>
    <row r="21" spans="2:5">
      <c r="B21" s="4" t="s">
        <v>58</v>
      </c>
      <c r="C21" s="35">
        <v>7160</v>
      </c>
      <c r="D21" s="35">
        <v>25779</v>
      </c>
      <c r="E21" s="43">
        <v>2996</v>
      </c>
    </row>
    <row r="22" spans="2:5">
      <c r="B22" s="4" t="s">
        <v>59</v>
      </c>
      <c r="C22" s="49">
        <f>C21/(SUM(C21:E21))</f>
        <v>0.19924864338388756</v>
      </c>
      <c r="D22" s="49">
        <f>D21/(SUM(C21:E21))</f>
        <v>0.71737860025045219</v>
      </c>
      <c r="E22" s="50">
        <f>E21/(SUM(C21:E21))</f>
        <v>8.3372756365660217E-2</v>
      </c>
    </row>
    <row r="23" spans="2:5" ht="13.5" thickBot="1">
      <c r="B23" s="70" t="s">
        <v>60</v>
      </c>
      <c r="C23" s="71"/>
      <c r="D23" s="71"/>
      <c r="E23" s="57">
        <f>((C22*C20)+(D22*D20)+(E22*E20))</f>
        <v>7.346551551412273</v>
      </c>
    </row>
    <row r="24" spans="2:5" ht="13.5" thickTop="1">
      <c r="B24" s="54" t="s">
        <v>51</v>
      </c>
      <c r="C24" s="55"/>
      <c r="D24" s="55"/>
      <c r="E24" s="56"/>
    </row>
    <row r="25" spans="2:5" ht="13.5" thickBot="1">
      <c r="B25" s="51" t="s">
        <v>52</v>
      </c>
      <c r="C25" s="52"/>
      <c r="D25" s="52"/>
      <c r="E25" s="53"/>
    </row>
  </sheetData>
  <mergeCells count="7">
    <mergeCell ref="B2:E2"/>
    <mergeCell ref="B23:D23"/>
    <mergeCell ref="B17:E17"/>
    <mergeCell ref="B10:E10"/>
    <mergeCell ref="B11:E11"/>
    <mergeCell ref="B12:E12"/>
    <mergeCell ref="B13:E13"/>
  </mergeCells>
  <phoneticPr fontId="14" type="noConversion"/>
  <hyperlinks>
    <hyperlink ref="B10" r:id="rId1" display="APTA - Public Transportation Fact Book 2022" xr:uid="{73DEAB3B-8392-4BE6-A0AD-997E3B54A47E}"/>
    <hyperlink ref="B12" r:id="rId2" display="* 1 kWh = 0.027 DGE" xr:uid="{A7A9B197-5055-436E-A76A-03CFF5862A84}"/>
    <hyperlink ref="B10:E10" r:id="rId3" display="APTA - Public Transportation Fact Book 2026" xr:uid="{5D4BFBED-C95A-A745-8842-AD07A9BA0A9F}"/>
    <hyperlink ref="B13" r:id="rId4" display="* 1 kWh = 0.027 DGE" xr:uid="{64631AB1-C99F-E44A-A1E0-C2495D63A86D}"/>
    <hyperlink ref="B24" r:id="rId5" xr:uid="{BD32BAD8-48C7-7C4F-A58D-2E67E50974A7}"/>
    <hyperlink ref="B25" r:id="rId6" xr:uid="{16FECB62-0F42-C54A-BD59-CAD7543D2C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zoomScale="80" zoomScaleNormal="80" workbookViewId="0">
      <selection activeCell="E17" sqref="E17"/>
    </sheetView>
  </sheetViews>
  <sheetFormatPr defaultColWidth="8.42578125" defaultRowHeight="12.75"/>
  <cols>
    <col min="1" max="1" width="6.140625" customWidth="1"/>
    <col min="2" max="2" width="18.42578125" customWidth="1"/>
    <col min="3" max="3" width="13.7109375" customWidth="1"/>
    <col min="4" max="5" width="11.42578125" customWidth="1"/>
    <col min="6" max="6" width="21.140625" customWidth="1"/>
    <col min="7" max="7" width="10.42578125" customWidth="1"/>
    <col min="8" max="8" width="11.42578125" customWidth="1"/>
  </cols>
  <sheetData>
    <row r="1" spans="2:8" ht="13.5" thickBot="1"/>
    <row r="2" spans="2:8" ht="39.75" customHeight="1" thickBot="1">
      <c r="B2" s="87" t="s">
        <v>0</v>
      </c>
      <c r="C2" s="88"/>
      <c r="D2" s="6"/>
      <c r="E2" s="5"/>
      <c r="F2" s="5"/>
      <c r="G2" s="5"/>
      <c r="H2" s="5"/>
    </row>
    <row r="3" spans="2:8" ht="27" customHeight="1">
      <c r="B3" s="8" t="s">
        <v>1</v>
      </c>
      <c r="C3" s="7" t="s">
        <v>28</v>
      </c>
      <c r="D3" s="6"/>
      <c r="E3" s="5"/>
      <c r="F3" s="5"/>
      <c r="G3" s="5"/>
      <c r="H3" s="5"/>
    </row>
    <row r="4" spans="2:8">
      <c r="B4" s="4" t="s">
        <v>4</v>
      </c>
      <c r="C4" s="90">
        <v>3.6407999999999996</v>
      </c>
    </row>
    <row r="5" spans="2:8">
      <c r="B5" s="20" t="s">
        <v>3</v>
      </c>
      <c r="C5" s="89">
        <v>5.2392000000000003</v>
      </c>
    </row>
    <row r="6" spans="2:8">
      <c r="B6" s="4" t="s">
        <v>5</v>
      </c>
      <c r="C6" s="90">
        <v>6.3048000000000002</v>
      </c>
    </row>
    <row r="7" spans="2:8">
      <c r="B7" s="4" t="s">
        <v>7</v>
      </c>
      <c r="C7" s="90">
        <v>6.5712000000000002</v>
      </c>
    </row>
    <row r="8" spans="2:8">
      <c r="B8" s="4" t="s">
        <v>9</v>
      </c>
      <c r="C8" s="91">
        <v>7.1928000000000001</v>
      </c>
    </row>
    <row r="9" spans="2:8">
      <c r="B9" s="4" t="s">
        <v>10</v>
      </c>
      <c r="C9" s="91">
        <v>7.7</v>
      </c>
    </row>
    <row r="10" spans="2:8">
      <c r="B10" s="4" t="s">
        <v>12</v>
      </c>
      <c r="C10" s="91">
        <v>18.5</v>
      </c>
    </row>
    <row r="11" spans="2:8">
      <c r="B11" s="4" t="s">
        <v>11</v>
      </c>
      <c r="C11" s="91">
        <v>19.8</v>
      </c>
    </row>
    <row r="12" spans="2:8">
      <c r="B12" s="4" t="s">
        <v>13</v>
      </c>
      <c r="C12" s="91">
        <v>25.6</v>
      </c>
    </row>
    <row r="13" spans="2:8">
      <c r="B13" s="4" t="s">
        <v>15</v>
      </c>
      <c r="C13" s="91">
        <v>44</v>
      </c>
    </row>
    <row r="45" spans="2:2" ht="15.75">
      <c r="B45" s="2"/>
    </row>
    <row r="46" spans="2:2" ht="15.75">
      <c r="B46" s="1"/>
    </row>
    <row r="47" spans="2:2" ht="15.75">
      <c r="B47" s="2"/>
    </row>
    <row r="48" spans="2:2" ht="15.75">
      <c r="B48" s="1"/>
    </row>
    <row r="51" spans="2:2" ht="15.75">
      <c r="B51" s="2"/>
    </row>
    <row r="52" spans="2:2" ht="15.75">
      <c r="B52" s="1"/>
    </row>
  </sheetData>
  <mergeCells count="1">
    <mergeCell ref="B2:C2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4C100-DB5E-49AC-99CB-41A0D1F9B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69B0C1-7EDE-4263-B0A4-8A0D14155CD8}">
  <ds:schemaRefs>
    <ds:schemaRef ds:uri="http://purl.org/dc/dcmitype/"/>
    <ds:schemaRef ds:uri="http://purl.org/dc/terms/"/>
    <ds:schemaRef ds:uri="http://www.w3.org/XML/1998/namespace"/>
    <ds:schemaRef ds:uri="1b167cac-9da6-43f0-b7e7-4775de4a2f6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073c3f8-2855-48ea-b895-d99d76b52c59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D0A427-3879-4764-9345-FD5C613DC4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Fuel Economy by Vehicle Type</vt:lpstr>
      <vt:lpstr>Calculations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Major Vehicle Category</dc:title>
  <dc:subject/>
  <cp:keywords/>
  <dc:description>Comparison of fuel economy among vehicle types</dc:description>
  <cp:revision/>
  <dcterms:created xsi:type="dcterms:W3CDTF">2012-05-24T17:02:19Z</dcterms:created>
  <dcterms:modified xsi:type="dcterms:W3CDTF">2026-05-19T23:41:42Z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2024-01-19T19:11:56Z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bd13ef35-3ddc-4671-b00f-0e684c71ff97</vt:lpwstr>
  </property>
  <property fmtid="{D5CDD505-2E9C-101B-9397-08002B2CF9AE}" pid="9" name="MSIP_Label_95965d95-ecc0-4720-b759-1f33c42ed7da_ContentBits">
    <vt:lpwstr>0</vt:lpwstr>
  </property>
</Properties>
</file>